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9126"/>
  <workbookPr/>
  <mc:AlternateContent xmlns:mc="http://schemas.openxmlformats.org/markup-compatibility/2006">
    <mc:Choice Requires="x15">
      <x15ac:absPath xmlns:x15ac="http://schemas.microsoft.com/office/spreadsheetml/2010/11/ac" url="C:\Users\jwilson\Documents\10.Personal\1.Athletics\CorbyAC\Competitions\ClubChamps\2019\"/>
    </mc:Choice>
  </mc:AlternateContent>
  <xr:revisionPtr revIDLastSave="0" documentId="10_ncr:100000_{F4B3C183-B02E-4936-A805-266290DD211D}" xr6:coauthVersionLast="31" xr6:coauthVersionMax="31" xr10:uidLastSave="{00000000-0000-0000-0000-000000000000}"/>
  <bookViews>
    <workbookView xWindow="0" yWindow="0" windowWidth="25200" windowHeight="11085" xr2:uid="{00000000-000D-0000-FFFF-FFFF00000000}"/>
  </bookViews>
  <sheets>
    <sheet name="75m" sheetId="9" r:id="rId1"/>
    <sheet name="100m" sheetId="12" r:id="rId2"/>
    <sheet name="Long Jump" sheetId="6" r:id="rId3"/>
    <sheet name="1500m" sheetId="11" r:id="rId4"/>
    <sheet name="Names" sheetId="7" r:id="rId5"/>
  </sheets>
  <externalReferences>
    <externalReference r:id="rId6"/>
  </externalReferences>
  <definedNames>
    <definedName name="Age">[1]LOV!$C$2:$C$26</definedName>
    <definedName name="AgeGroups">Names!$K$5:$K$24</definedName>
    <definedName name="Club">[1]LOV!$I$2:$I$45</definedName>
    <definedName name="Events">Names!$I$5:$I$22</definedName>
    <definedName name="Gender">[1]LOV!$E$2:$E$5</definedName>
    <definedName name="Races">[1]LOV!$G$2:$G$16</definedName>
  </definedNames>
  <calcPr calcId="17901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3" i="6" l="1"/>
  <c r="E14" i="6"/>
  <c r="D14" i="6"/>
  <c r="C14" i="6"/>
  <c r="E13" i="6"/>
  <c r="D13" i="6"/>
  <c r="C13" i="6"/>
  <c r="E20" i="11"/>
  <c r="D20" i="11"/>
  <c r="C20" i="11"/>
  <c r="E19" i="11"/>
  <c r="D19" i="11"/>
  <c r="C19" i="11"/>
  <c r="E18" i="11"/>
  <c r="D18" i="11"/>
  <c r="C18" i="11"/>
  <c r="E17" i="11"/>
  <c r="D17" i="11"/>
  <c r="C17" i="11"/>
  <c r="E16" i="11"/>
  <c r="D16" i="11"/>
  <c r="C16" i="11"/>
  <c r="E15" i="11"/>
  <c r="D15" i="11"/>
  <c r="C15" i="11"/>
  <c r="E14" i="11"/>
  <c r="D14" i="11"/>
  <c r="C14" i="11"/>
  <c r="E13" i="11"/>
  <c r="D13" i="11"/>
  <c r="C13" i="11"/>
  <c r="E48" i="12"/>
  <c r="D48" i="12"/>
  <c r="C48" i="12"/>
  <c r="E47" i="12"/>
  <c r="D47" i="12"/>
  <c r="C47" i="12"/>
  <c r="E46" i="12"/>
  <c r="D46" i="12"/>
  <c r="C46" i="12"/>
  <c r="E45" i="12"/>
  <c r="D45" i="12"/>
  <c r="C45" i="12"/>
  <c r="E44" i="12"/>
  <c r="D44" i="12"/>
  <c r="C44" i="12"/>
  <c r="E43" i="12"/>
  <c r="D43" i="12"/>
  <c r="C43" i="12"/>
  <c r="E42" i="12"/>
  <c r="D42" i="12"/>
  <c r="C42" i="12"/>
  <c r="E41" i="12"/>
  <c r="D41" i="12"/>
  <c r="C41" i="12"/>
  <c r="A39" i="12"/>
  <c r="E36" i="12"/>
  <c r="D36" i="12"/>
  <c r="C36" i="12"/>
  <c r="E35" i="12"/>
  <c r="D35" i="12"/>
  <c r="C35" i="12"/>
  <c r="E34" i="12"/>
  <c r="D34" i="12"/>
  <c r="C34" i="12"/>
  <c r="E33" i="12"/>
  <c r="D33" i="12"/>
  <c r="C33" i="12"/>
  <c r="E32" i="12"/>
  <c r="D32" i="12"/>
  <c r="C32" i="12"/>
  <c r="E31" i="12"/>
  <c r="D31" i="12"/>
  <c r="C31" i="12"/>
  <c r="E30" i="12"/>
  <c r="D30" i="12"/>
  <c r="C30" i="12"/>
  <c r="E29" i="12"/>
  <c r="D29" i="12"/>
  <c r="C29" i="12"/>
  <c r="A27" i="12"/>
  <c r="E24" i="12"/>
  <c r="D24" i="12"/>
  <c r="C24" i="12"/>
  <c r="E23" i="12"/>
  <c r="D23" i="12"/>
  <c r="C23" i="12"/>
  <c r="E22" i="12"/>
  <c r="D22" i="12"/>
  <c r="C22" i="12"/>
  <c r="E21" i="12"/>
  <c r="D21" i="12"/>
  <c r="C21" i="12"/>
  <c r="E20" i="12"/>
  <c r="D20" i="12"/>
  <c r="C20" i="12"/>
  <c r="E19" i="12"/>
  <c r="D19" i="12"/>
  <c r="C19" i="12"/>
  <c r="E18" i="12"/>
  <c r="D18" i="12"/>
  <c r="C18" i="12"/>
  <c r="E17" i="12"/>
  <c r="D17" i="12"/>
  <c r="C17" i="12"/>
  <c r="A15" i="12"/>
  <c r="E12" i="12"/>
  <c r="D12" i="12"/>
  <c r="C12" i="12"/>
  <c r="E11" i="12"/>
  <c r="D11" i="12"/>
  <c r="C11" i="12"/>
  <c r="E10" i="12"/>
  <c r="D10" i="12"/>
  <c r="C10" i="12"/>
  <c r="E9" i="12"/>
  <c r="D9" i="12"/>
  <c r="C9" i="12"/>
  <c r="E8" i="12"/>
  <c r="D8" i="12"/>
  <c r="C8" i="12"/>
  <c r="E7" i="12"/>
  <c r="D7" i="12"/>
  <c r="C7" i="12"/>
  <c r="E6" i="12"/>
  <c r="D6" i="12"/>
  <c r="C6" i="12"/>
  <c r="E5" i="12"/>
  <c r="D5" i="12"/>
  <c r="C5" i="12"/>
  <c r="A3" i="12"/>
  <c r="A1" i="12"/>
  <c r="E12" i="11" l="1"/>
  <c r="D12" i="11"/>
  <c r="C12" i="11"/>
  <c r="E11" i="11"/>
  <c r="D11" i="11"/>
  <c r="C11" i="11"/>
  <c r="E10" i="11"/>
  <c r="D10" i="11"/>
  <c r="C10" i="11"/>
  <c r="E9" i="11"/>
  <c r="D9" i="11"/>
  <c r="C9" i="11"/>
  <c r="E8" i="11"/>
  <c r="D8" i="11"/>
  <c r="C8" i="11"/>
  <c r="E7" i="11"/>
  <c r="D7" i="11"/>
  <c r="C7" i="11"/>
  <c r="E6" i="11"/>
  <c r="D6" i="11"/>
  <c r="C6" i="11"/>
  <c r="E5" i="11"/>
  <c r="D5" i="11"/>
  <c r="C5" i="11"/>
  <c r="A3" i="11"/>
  <c r="A1" i="11"/>
  <c r="D10" i="6" l="1"/>
  <c r="D11" i="6"/>
  <c r="D12" i="6"/>
  <c r="E10" i="6"/>
  <c r="E11" i="6"/>
  <c r="E12" i="6"/>
  <c r="E5" i="6"/>
  <c r="E6" i="6"/>
  <c r="E7" i="6"/>
  <c r="E8" i="6"/>
  <c r="D5" i="6"/>
  <c r="D6" i="6"/>
  <c r="D7" i="6"/>
  <c r="D8" i="6"/>
  <c r="C5" i="6"/>
  <c r="C6" i="6"/>
  <c r="C7" i="6"/>
  <c r="C8" i="6"/>
  <c r="C10" i="6"/>
  <c r="C11" i="6"/>
  <c r="C12" i="6"/>
  <c r="E12" i="9" l="1"/>
  <c r="D12" i="9"/>
  <c r="C12" i="9"/>
  <c r="E11" i="9"/>
  <c r="D11" i="9"/>
  <c r="C11" i="9"/>
  <c r="E10" i="9"/>
  <c r="D10" i="9"/>
  <c r="C10" i="9"/>
  <c r="E9" i="9"/>
  <c r="D9" i="9"/>
  <c r="C9" i="9"/>
  <c r="E8" i="9"/>
  <c r="D8" i="9"/>
  <c r="C8" i="9"/>
  <c r="E7" i="9"/>
  <c r="D7" i="9"/>
  <c r="C7" i="9"/>
  <c r="E6" i="9"/>
  <c r="D6" i="9"/>
  <c r="C6" i="9"/>
  <c r="E5" i="9"/>
  <c r="D5" i="9"/>
  <c r="C5" i="9"/>
  <c r="A3" i="9"/>
  <c r="A1" i="9"/>
  <c r="C9" i="6"/>
  <c r="D9" i="6"/>
  <c r="E9" i="6"/>
  <c r="A1" i="6"/>
</calcChain>
</file>

<file path=xl/sharedStrings.xml><?xml version="1.0" encoding="utf-8"?>
<sst xmlns="http://schemas.openxmlformats.org/spreadsheetml/2006/main" count="350" uniqueCount="147">
  <si>
    <t>Pos</t>
  </si>
  <si>
    <t>Age</t>
  </si>
  <si>
    <t>Joseph Lok</t>
  </si>
  <si>
    <t>Finn Singer</t>
  </si>
  <si>
    <t>Lexi Wilkinson</t>
  </si>
  <si>
    <t>Annie Beckwith</t>
  </si>
  <si>
    <t>Karen Cudby</t>
  </si>
  <si>
    <t>High Jump</t>
  </si>
  <si>
    <t>Athlete</t>
  </si>
  <si>
    <t>Perf.</t>
  </si>
  <si>
    <t>Erin Treacy</t>
  </si>
  <si>
    <t>Club</t>
  </si>
  <si>
    <t>M/F</t>
  </si>
  <si>
    <t>Race No</t>
  </si>
  <si>
    <t>Corby AC</t>
  </si>
  <si>
    <t>U15</t>
  </si>
  <si>
    <t>F</t>
  </si>
  <si>
    <t>V45</t>
  </si>
  <si>
    <t>Natalie Polley</t>
  </si>
  <si>
    <t>Club Champs Entries</t>
  </si>
  <si>
    <t>Event</t>
  </si>
  <si>
    <t>150m</t>
  </si>
  <si>
    <t>200m</t>
  </si>
  <si>
    <t>1000m</t>
  </si>
  <si>
    <t>1500m</t>
  </si>
  <si>
    <t>75m</t>
  </si>
  <si>
    <t>100m</t>
  </si>
  <si>
    <t>300m</t>
  </si>
  <si>
    <t>400m</t>
  </si>
  <si>
    <t>600m</t>
  </si>
  <si>
    <t>800m</t>
  </si>
  <si>
    <t>2000m</t>
  </si>
  <si>
    <t>3000m</t>
  </si>
  <si>
    <t>1 MILE</t>
  </si>
  <si>
    <t>Shot Putt</t>
  </si>
  <si>
    <t>Javelin</t>
  </si>
  <si>
    <t>Events</t>
  </si>
  <si>
    <t>Zoe Payne</t>
  </si>
  <si>
    <t>Yvette Clayton</t>
  </si>
  <si>
    <t>Daniel Clayton</t>
  </si>
  <si>
    <t>Age Groups</t>
  </si>
  <si>
    <t>U11</t>
  </si>
  <si>
    <t>U13</t>
  </si>
  <si>
    <t>U17</t>
  </si>
  <si>
    <t>U20</t>
  </si>
  <si>
    <t>Senior</t>
  </si>
  <si>
    <t>Master</t>
  </si>
  <si>
    <t>V35</t>
  </si>
  <si>
    <t>V40</t>
  </si>
  <si>
    <t>V50</t>
  </si>
  <si>
    <t>V55</t>
  </si>
  <si>
    <t>V60</t>
  </si>
  <si>
    <t>V65</t>
  </si>
  <si>
    <t>V70</t>
  </si>
  <si>
    <t>V75</t>
  </si>
  <si>
    <t>V80</t>
  </si>
  <si>
    <t>V85</t>
  </si>
  <si>
    <t>V90</t>
  </si>
  <si>
    <t>V95</t>
  </si>
  <si>
    <t>M</t>
  </si>
  <si>
    <t>Keith Lok</t>
  </si>
  <si>
    <t>Samuel Lok</t>
  </si>
  <si>
    <t>Lloyd Blackman</t>
  </si>
  <si>
    <t>Scarlett Blackman</t>
  </si>
  <si>
    <t>Evan Blackman</t>
  </si>
  <si>
    <t>Scarlett McMullen</t>
  </si>
  <si>
    <t>Erin McClymont</t>
  </si>
  <si>
    <t>Gemma Jones</t>
  </si>
  <si>
    <t>Sofia Barrett</t>
  </si>
  <si>
    <t>Fabian Powell</t>
  </si>
  <si>
    <t>Elliot Powell</t>
  </si>
  <si>
    <t>Josh Riley</t>
  </si>
  <si>
    <t>Rio Sharman</t>
  </si>
  <si>
    <t>Peter Knott</t>
  </si>
  <si>
    <t>Jesse Wilson</t>
  </si>
  <si>
    <t>Benji Dubois</t>
  </si>
  <si>
    <t>Matilda Somerville-Cotton</t>
  </si>
  <si>
    <t>Chole Hinchcliffe</t>
  </si>
  <si>
    <t>Long Jump</t>
  </si>
  <si>
    <t>Sprint Hurdles</t>
  </si>
  <si>
    <t>Niamh Bailey</t>
  </si>
  <si>
    <t>Lauren McMullen</t>
  </si>
  <si>
    <t>Kaitlin Bisselt</t>
  </si>
  <si>
    <t>Amy Bisselt</t>
  </si>
  <si>
    <t>William Ronald</t>
  </si>
  <si>
    <t>Simi Hirani</t>
  </si>
  <si>
    <t>Eilidh Maclean</t>
  </si>
  <si>
    <t>Lottie White</t>
  </si>
  <si>
    <t>John Treacy</t>
  </si>
  <si>
    <t>Sebastian Beckwith</t>
  </si>
  <si>
    <t>Herbert Beckwith</t>
  </si>
  <si>
    <t>15.0</t>
  </si>
  <si>
    <t>Aidan Bailey</t>
  </si>
  <si>
    <t>Jai-Shammah Lewin</t>
  </si>
  <si>
    <t>Honor Somerville-Cotton</t>
  </si>
  <si>
    <t>Atholl Lawson</t>
  </si>
  <si>
    <t>Elliot Murray</t>
  </si>
  <si>
    <t>Grace McClaferty</t>
  </si>
  <si>
    <t>Jude Michael</t>
  </si>
  <si>
    <t>Max Ranson</t>
  </si>
  <si>
    <t>Ashleigh Walters</t>
  </si>
  <si>
    <t>Dawn Oram</t>
  </si>
  <si>
    <t>Sarah Ward</t>
  </si>
  <si>
    <t>Imogen Dee</t>
  </si>
  <si>
    <t>Charlotte Lund</t>
  </si>
  <si>
    <t>Corby AC Club Champs Day 3: 29 August  2018</t>
  </si>
  <si>
    <t>12.4</t>
  </si>
  <si>
    <t>14.6</t>
  </si>
  <si>
    <t>15.1</t>
  </si>
  <si>
    <t>15.2</t>
  </si>
  <si>
    <t>12.7</t>
  </si>
  <si>
    <t>14.8</t>
  </si>
  <si>
    <t>15.4</t>
  </si>
  <si>
    <t>13.2</t>
  </si>
  <si>
    <t>13.8</t>
  </si>
  <si>
    <t>14.2</t>
  </si>
  <si>
    <t>16.3</t>
  </si>
  <si>
    <t>NN1</t>
  </si>
  <si>
    <t>NN2</t>
  </si>
  <si>
    <t>13.3</t>
  </si>
  <si>
    <t>13.4</t>
  </si>
  <si>
    <t>4.58.2</t>
  </si>
  <si>
    <t>4.59.9</t>
  </si>
  <si>
    <t>5.07.9</t>
  </si>
  <si>
    <t>3.78</t>
  </si>
  <si>
    <t>3.63</t>
  </si>
  <si>
    <t>3.61</t>
  </si>
  <si>
    <t>3.40</t>
  </si>
  <si>
    <t>3.25</t>
  </si>
  <si>
    <t>4.51</t>
  </si>
  <si>
    <t>3.85</t>
  </si>
  <si>
    <t>4.85</t>
  </si>
  <si>
    <t>4.10</t>
  </si>
  <si>
    <t>4.80</t>
  </si>
  <si>
    <t>5.12.6</t>
  </si>
  <si>
    <t>5.17.3</t>
  </si>
  <si>
    <t>5.17.8</t>
  </si>
  <si>
    <t>5.35.4</t>
  </si>
  <si>
    <t>5.36.2</t>
  </si>
  <si>
    <t>5.51.2</t>
  </si>
  <si>
    <t>5.54.2</t>
  </si>
  <si>
    <t>6.04.4</t>
  </si>
  <si>
    <t>6.11.0</t>
  </si>
  <si>
    <t>6.11.4</t>
  </si>
  <si>
    <t>6.12.4</t>
  </si>
  <si>
    <t>6.22.3</t>
  </si>
  <si>
    <t>14.5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</si>
</sst>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name val="Tahoma"/>
      <family val="2"/>
    </font>
    <font>
      <sz val="10"/>
      <name val="Tahoma"/>
      <family val="2"/>
    </font>
    <font>
      <sz val="8"/>
      <name val="Tahoma"/>
      <family val="2"/>
    </font>
    <font>
      <sz val="11"/>
      <color theme="1"/>
      <name val="Calibri"/>
      <family val="2"/>
      <scheme val="minor"/>
    </font>
    <font>
      <b/>
      <sz val="15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0"/>
      <color theme="0"/>
      <name val="Tahoma"/>
      <family val="2"/>
    </font>
  </fonts>
  <fills count="7">
    <fill>
      <patternFill patternType="none"/>
    </fill>
    <fill>
      <patternFill patternType="gray125"/>
    </fill>
    <fill>
      <patternFill patternType="solid">
        <fgColor indexed="4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C6EFCE"/>
      </patternFill>
    </fill>
    <fill>
      <patternFill patternType="solid">
        <fgColor rgb="FFFFFFCC"/>
      </patternFill>
    </fill>
    <fill>
      <patternFill patternType="solid">
        <fgColor theme="3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22"/>
      </right>
      <top style="thin">
        <color indexed="64"/>
      </top>
      <bottom style="thin">
        <color indexed="22"/>
      </bottom>
      <diagonal/>
    </border>
    <border>
      <left style="thin">
        <color indexed="22"/>
      </left>
      <right style="thin">
        <color indexed="22"/>
      </right>
      <top style="thin">
        <color indexed="64"/>
      </top>
      <bottom style="thin">
        <color indexed="22"/>
      </bottom>
      <diagonal/>
    </border>
    <border>
      <left style="thin">
        <color indexed="22"/>
      </left>
      <right style="thin">
        <color indexed="64"/>
      </right>
      <top style="thin">
        <color indexed="64"/>
      </top>
      <bottom style="thin">
        <color indexed="22"/>
      </bottom>
      <diagonal/>
    </border>
    <border>
      <left style="thin">
        <color indexed="64"/>
      </left>
      <right style="thin">
        <color indexed="22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ck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indexed="22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theme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rgb="FFB2B2B2"/>
      </left>
      <right style="thin">
        <color indexed="22"/>
      </right>
      <top style="thin">
        <color indexed="64"/>
      </top>
      <bottom style="thin">
        <color auto="1"/>
      </bottom>
      <diagonal/>
    </border>
  </borders>
  <cellStyleXfs count="4">
    <xf numFmtId="0" fontId="0" fillId="0" borderId="0"/>
    <xf numFmtId="0" fontId="6" fillId="0" borderId="7" applyNumberFormat="0" applyFill="0" applyAlignment="0" applyProtection="0"/>
    <xf numFmtId="0" fontId="7" fillId="4" borderId="0" applyNumberFormat="0" applyBorder="0" applyAlignment="0" applyProtection="0"/>
    <xf numFmtId="0" fontId="5" fillId="5" borderId="8" applyNumberFormat="0" applyFont="0" applyAlignment="0" applyProtection="0"/>
  </cellStyleXfs>
  <cellXfs count="41">
    <xf numFmtId="0" fontId="0" fillId="0" borderId="0" xfId="0"/>
    <xf numFmtId="0" fontId="1" fillId="0" borderId="0" xfId="0" applyFont="1"/>
    <xf numFmtId="0" fontId="2" fillId="0" borderId="0" xfId="0" applyFont="1" applyAlignment="1">
      <alignment horizontal="left"/>
    </xf>
    <xf numFmtId="0" fontId="3" fillId="0" borderId="0" xfId="0" applyFont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left"/>
    </xf>
    <xf numFmtId="0" fontId="3" fillId="2" borderId="1" xfId="0" applyFont="1" applyFill="1" applyBorder="1" applyAlignment="1">
      <alignment horizontal="left" indent="2"/>
    </xf>
    <xf numFmtId="0" fontId="3" fillId="0" borderId="2" xfId="0" applyFont="1" applyBorder="1" applyAlignment="1" applyProtection="1">
      <alignment horizontal="center"/>
      <protection hidden="1"/>
    </xf>
    <xf numFmtId="0" fontId="3" fillId="0" borderId="3" xfId="0" applyFont="1" applyBorder="1" applyAlignment="1" applyProtection="1">
      <alignment horizontal="left"/>
      <protection hidden="1"/>
    </xf>
    <xf numFmtId="49" fontId="4" fillId="3" borderId="4" xfId="0" applyNumberFormat="1" applyFont="1" applyFill="1" applyBorder="1" applyAlignment="1" applyProtection="1">
      <alignment horizontal="left" indent="1"/>
      <protection locked="0" hidden="1"/>
    </xf>
    <xf numFmtId="0" fontId="3" fillId="0" borderId="5" xfId="0" applyFont="1" applyBorder="1" applyAlignment="1" applyProtection="1">
      <alignment horizontal="center"/>
      <protection hidden="1"/>
    </xf>
    <xf numFmtId="0" fontId="0" fillId="0" borderId="0" xfId="0" applyAlignment="1">
      <alignment horizontal="center"/>
    </xf>
    <xf numFmtId="0" fontId="8" fillId="6" borderId="0" xfId="0" applyFont="1" applyFill="1" applyBorder="1" applyAlignment="1">
      <alignment horizontal="center"/>
    </xf>
    <xf numFmtId="0" fontId="8" fillId="6" borderId="0" xfId="0" applyFont="1" applyFill="1" applyBorder="1" applyAlignment="1">
      <alignment horizontal="left"/>
    </xf>
    <xf numFmtId="0" fontId="8" fillId="6" borderId="0" xfId="0" applyFont="1" applyFill="1" applyBorder="1" applyAlignment="1">
      <alignment horizontal="left" wrapText="1"/>
    </xf>
    <xf numFmtId="0" fontId="0" fillId="0" borderId="0" xfId="0" applyBorder="1"/>
    <xf numFmtId="0" fontId="0" fillId="0" borderId="0" xfId="0" applyBorder="1" applyAlignment="1">
      <alignment horizontal="center"/>
    </xf>
    <xf numFmtId="0" fontId="3" fillId="0" borderId="0" xfId="0" applyFont="1" applyBorder="1" applyAlignment="1" applyProtection="1">
      <alignment horizontal="left"/>
      <protection hidden="1"/>
    </xf>
    <xf numFmtId="0" fontId="0" fillId="0" borderId="0" xfId="0" applyFill="1" applyBorder="1" applyAlignment="1">
      <alignment horizontal="center"/>
    </xf>
    <xf numFmtId="0" fontId="0" fillId="0" borderId="0" xfId="0" applyFill="1" applyBorder="1"/>
    <xf numFmtId="0" fontId="3" fillId="0" borderId="10" xfId="0" applyFont="1" applyBorder="1" applyAlignment="1" applyProtection="1">
      <alignment horizontal="left"/>
      <protection hidden="1"/>
    </xf>
    <xf numFmtId="0" fontId="3" fillId="2" borderId="11" xfId="0" applyFont="1" applyFill="1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1" xfId="0" applyBorder="1" applyAlignment="1">
      <alignment horizontal="center"/>
    </xf>
    <xf numFmtId="49" fontId="4" fillId="3" borderId="13" xfId="0" applyNumberFormat="1" applyFont="1" applyFill="1" applyBorder="1" applyAlignment="1" applyProtection="1">
      <alignment horizontal="left" indent="1"/>
      <protection locked="0" hidden="1"/>
    </xf>
    <xf numFmtId="0" fontId="3" fillId="5" borderId="8" xfId="3" applyFont="1" applyAlignment="1" applyProtection="1">
      <alignment horizontal="center"/>
      <protection hidden="1"/>
    </xf>
    <xf numFmtId="0" fontId="3" fillId="5" borderId="14" xfId="3" applyFont="1" applyBorder="1" applyAlignment="1" applyProtection="1">
      <alignment horizontal="center"/>
      <protection hidden="1"/>
    </xf>
    <xf numFmtId="0" fontId="0" fillId="0" borderId="0" xfId="0" applyAlignment="1">
      <alignment wrapText="1"/>
    </xf>
    <xf numFmtId="0" fontId="7" fillId="4" borderId="0" xfId="2"/>
    <xf numFmtId="0" fontId="7" fillId="4" borderId="0" xfId="2" applyAlignment="1">
      <alignment horizontal="right"/>
    </xf>
    <xf numFmtId="0" fontId="6" fillId="0" borderId="0" xfId="1" applyBorder="1"/>
    <xf numFmtId="0" fontId="0" fillId="0" borderId="16" xfId="0" applyBorder="1"/>
    <xf numFmtId="0" fontId="0" fillId="0" borderId="17" xfId="0" applyBorder="1"/>
    <xf numFmtId="0" fontId="0" fillId="0" borderId="18" xfId="0" applyBorder="1"/>
    <xf numFmtId="0" fontId="3" fillId="0" borderId="19" xfId="0" applyFont="1" applyBorder="1" applyAlignment="1" applyProtection="1">
      <alignment horizontal="left"/>
      <protection hidden="1"/>
    </xf>
    <xf numFmtId="0" fontId="0" fillId="0" borderId="15" xfId="0" applyBorder="1" applyAlignment="1">
      <alignment horizontal="center"/>
    </xf>
    <xf numFmtId="0" fontId="0" fillId="0" borderId="17" xfId="0" applyFill="1" applyBorder="1"/>
    <xf numFmtId="0" fontId="0" fillId="0" borderId="18" xfId="0" applyFill="1" applyBorder="1"/>
    <xf numFmtId="0" fontId="6" fillId="0" borderId="7" xfId="1" applyAlignment="1">
      <alignment horizontal="left"/>
    </xf>
  </cellXfs>
  <cellStyles count="4">
    <cellStyle name="Good" xfId="2" builtinId="26"/>
    <cellStyle name="Heading 1" xfId="1" builtinId="16"/>
    <cellStyle name="Normal" xfId="0" builtinId="0"/>
    <cellStyle name="Note" xfId="3" builtinId="10"/>
  </cellStyles>
  <dxfs count="18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0"/>
        <name val="Tahoma"/>
        <family val="2"/>
        <scheme val="none"/>
      </font>
      <fill>
        <patternFill patternType="solid">
          <fgColor indexed="64"/>
          <bgColor theme="3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wilson/Documents/10.Personal/1.Athletics/CorbyAC/Competitions/2019/Aug_Open/Results/Corby%20AC%20Open%20Meeting%20Aug20_%202019_v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50m"/>
      <sheetName val="200m"/>
      <sheetName val="1 Mile"/>
      <sheetName val="75m"/>
      <sheetName val="100m"/>
      <sheetName val="LOV"/>
      <sheetName val="Names"/>
    </sheetNames>
    <sheetDataSet>
      <sheetData sheetId="0"/>
      <sheetData sheetId="1"/>
      <sheetData sheetId="2"/>
      <sheetData sheetId="3"/>
      <sheetData sheetId="4"/>
      <sheetData sheetId="5">
        <row r="2">
          <cell r="C2" t="str">
            <v>????</v>
          </cell>
          <cell r="E2" t="str">
            <v>????</v>
          </cell>
          <cell r="G2" t="str">
            <v>1000m</v>
          </cell>
          <cell r="I2" t="str">
            <v>????</v>
          </cell>
        </row>
        <row r="3">
          <cell r="C3" t="str">
            <v>U11</v>
          </cell>
          <cell r="E3" t="str">
            <v>M</v>
          </cell>
          <cell r="G3" t="str">
            <v>1500m</v>
          </cell>
        </row>
        <row r="4">
          <cell r="C4" t="str">
            <v>U13</v>
          </cell>
          <cell r="E4" t="str">
            <v>F</v>
          </cell>
          <cell r="G4" t="str">
            <v>75m</v>
          </cell>
          <cell r="I4" t="str">
            <v>Aldershot, Farnham &amp; District AC </v>
          </cell>
        </row>
        <row r="5">
          <cell r="C5" t="str">
            <v>U15</v>
          </cell>
          <cell r="G5" t="str">
            <v>100m</v>
          </cell>
          <cell r="I5" t="str">
            <v>Ashford AC</v>
          </cell>
        </row>
        <row r="6">
          <cell r="C6" t="str">
            <v>U17</v>
          </cell>
          <cell r="G6" t="str">
            <v>300m</v>
          </cell>
          <cell r="I6" t="str">
            <v>Bedford &amp; County</v>
          </cell>
        </row>
        <row r="7">
          <cell r="C7" t="str">
            <v>U20</v>
          </cell>
          <cell r="G7" t="str">
            <v>400m</v>
          </cell>
          <cell r="I7" t="str">
            <v>Bedford Harriers AC</v>
          </cell>
        </row>
        <row r="8">
          <cell r="C8" t="str">
            <v>Senior</v>
          </cell>
          <cell r="G8" t="str">
            <v>600m</v>
          </cell>
          <cell r="I8" t="str">
            <v xml:space="preserve">Beeston AC </v>
          </cell>
        </row>
        <row r="9">
          <cell r="C9" t="str">
            <v>Master</v>
          </cell>
          <cell r="G9" t="str">
            <v>800m</v>
          </cell>
          <cell r="I9" t="str">
            <v>Biggleswade AC</v>
          </cell>
        </row>
        <row r="10">
          <cell r="C10" t="str">
            <v>V35</v>
          </cell>
          <cell r="G10" t="str">
            <v>150m</v>
          </cell>
          <cell r="I10" t="str">
            <v>Birchfield Harriers</v>
          </cell>
        </row>
        <row r="11">
          <cell r="C11" t="str">
            <v>V40</v>
          </cell>
          <cell r="G11" t="str">
            <v>200m</v>
          </cell>
          <cell r="I11" t="str">
            <v xml:space="preserve">Cardiff Harlequins </v>
          </cell>
        </row>
        <row r="12">
          <cell r="C12" t="str">
            <v>V45</v>
          </cell>
          <cell r="G12" t="str">
            <v>2000m</v>
          </cell>
          <cell r="I12" t="str">
            <v>Charnwood AC</v>
          </cell>
        </row>
        <row r="13">
          <cell r="C13" t="str">
            <v>V50</v>
          </cell>
          <cell r="G13" t="str">
            <v>3000m</v>
          </cell>
          <cell r="I13" t="str">
            <v>Corby AC</v>
          </cell>
        </row>
        <row r="14">
          <cell r="C14" t="str">
            <v>V55</v>
          </cell>
          <cell r="G14" t="str">
            <v>1 MILE</v>
          </cell>
          <cell r="I14" t="str">
            <v xml:space="preserve">Corby Tri </v>
          </cell>
        </row>
        <row r="15">
          <cell r="C15" t="str">
            <v>V60</v>
          </cell>
          <cell r="G15" t="str">
            <v>Shot Putt</v>
          </cell>
          <cell r="I15" t="str">
            <v>Daventry AC</v>
          </cell>
        </row>
        <row r="16">
          <cell r="C16" t="str">
            <v>V65</v>
          </cell>
          <cell r="G16" t="str">
            <v>Javelin</v>
          </cell>
          <cell r="I16" t="str">
            <v xml:space="preserve">Harborough AC </v>
          </cell>
        </row>
        <row r="17">
          <cell r="C17" t="str">
            <v>V70</v>
          </cell>
          <cell r="I17" t="str">
            <v>Havant AC</v>
          </cell>
        </row>
        <row r="18">
          <cell r="C18" t="str">
            <v>V75</v>
          </cell>
          <cell r="I18" t="str">
            <v xml:space="preserve">Herts Pheonix </v>
          </cell>
        </row>
        <row r="19">
          <cell r="C19" t="str">
            <v>V80</v>
          </cell>
          <cell r="I19" t="str">
            <v>Huntingdonshire AC</v>
          </cell>
        </row>
        <row r="20">
          <cell r="C20" t="str">
            <v>V85</v>
          </cell>
          <cell r="I20" t="str">
            <v>Kettering Town Harriers</v>
          </cell>
        </row>
        <row r="21">
          <cell r="C21" t="str">
            <v>V90</v>
          </cell>
          <cell r="I21" t="str">
            <v xml:space="preserve">Leicester Corinthian </v>
          </cell>
        </row>
        <row r="22">
          <cell r="C22" t="str">
            <v>V95</v>
          </cell>
          <cell r="I22" t="str">
            <v>Loughborough Students</v>
          </cell>
        </row>
        <row r="23">
          <cell r="I23" t="str">
            <v>Milton Keynes AC</v>
          </cell>
        </row>
        <row r="24">
          <cell r="I24" t="str">
            <v>Nene Valley Harriers</v>
          </cell>
        </row>
        <row r="25">
          <cell r="I25" t="str">
            <v xml:space="preserve">Northampton AC </v>
          </cell>
        </row>
        <row r="26">
          <cell r="I26" t="str">
            <v xml:space="preserve">Nottingham AC </v>
          </cell>
        </row>
        <row r="27">
          <cell r="I27" t="str">
            <v xml:space="preserve">Nuneaton Harriers </v>
          </cell>
        </row>
        <row r="28">
          <cell r="I28" t="str">
            <v>RSC AC</v>
          </cell>
        </row>
        <row r="29">
          <cell r="I29" t="str">
            <v>Rugby &amp; Northampton</v>
          </cell>
        </row>
        <row r="30">
          <cell r="I30" t="str">
            <v>Silson AC</v>
          </cell>
        </row>
        <row r="31">
          <cell r="I31" t="str">
            <v>Southampton AC</v>
          </cell>
        </row>
        <row r="32">
          <cell r="I32" t="str">
            <v>Sutton-in-Ashfield</v>
          </cell>
        </row>
        <row r="33">
          <cell r="I33" t="str">
            <v>Trevisatletica</v>
          </cell>
        </row>
        <row r="34">
          <cell r="I34" t="str">
            <v xml:space="preserve">Uppingham </v>
          </cell>
        </row>
        <row r="35">
          <cell r="I35" t="str">
            <v xml:space="preserve">Wellingborough &amp; District AC </v>
          </cell>
        </row>
        <row r="36">
          <cell r="I36" t="str">
            <v xml:space="preserve">Wellingborough </v>
          </cell>
        </row>
        <row r="37">
          <cell r="I37" t="str">
            <v>West Norfolk AC</v>
          </cell>
        </row>
        <row r="38">
          <cell r="I38" t="str">
            <v xml:space="preserve">Wreake  Soar Valley </v>
          </cell>
        </row>
      </sheetData>
      <sheetData sheetId="6"/>
    </sheetDataSet>
  </externalBook>
</externalLink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C2DF7AA3-241E-469E-A92C-EA09FB5AAA2E}" name="TblAthlete" displayName="TblAthlete" ref="B3:F104" totalsRowShown="0" headerRowDxfId="17">
  <autoFilter ref="B3:F104" xr:uid="{E750F5C2-01F2-447E-97D3-BFFA18EE2268}"/>
  <sortState ref="B4:F104">
    <sortCondition ref="B4:B104"/>
  </sortState>
  <tableColumns count="5">
    <tableColumn id="1" xr3:uid="{7A639FFD-77D4-4F4C-8334-783DCA123030}" name="Race No" dataDxfId="16"/>
    <tableColumn id="2" xr3:uid="{BB0C52E5-96F7-4654-9B70-68B097089C84}" name="Athlete"/>
    <tableColumn id="3" xr3:uid="{B891D78B-A7D3-440D-97DF-2B98DBD93917}" name="Club"/>
    <tableColumn id="4" xr3:uid="{0FD65751-22ED-4395-9C83-1755848A8C61}" name="Age"/>
    <tableColumn id="5" xr3:uid="{724E87A5-9BFA-4230-A984-691016AAD843}" name="M/F" dataDxfId="15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A7157A-5926-4899-97FC-FFB4DDE3F4BA}">
  <dimension ref="A1:F12"/>
  <sheetViews>
    <sheetView tabSelected="1" workbookViewId="0">
      <selection activeCell="D27" sqref="D27"/>
    </sheetView>
  </sheetViews>
  <sheetFormatPr defaultRowHeight="15" x14ac:dyDescent="0.25"/>
  <cols>
    <col min="1" max="1" width="11.28515625" customWidth="1"/>
    <col min="2" max="2" width="7.7109375" bestFit="1" customWidth="1"/>
    <col min="3" max="3" width="15.5703125" bestFit="1" customWidth="1"/>
    <col min="4" max="4" width="10.7109375" customWidth="1"/>
    <col min="6" max="6" width="13.7109375" bestFit="1" customWidth="1"/>
  </cols>
  <sheetData>
    <row r="1" spans="1:6" x14ac:dyDescent="0.25">
      <c r="A1" s="1" t="str">
        <f>Names!J2</f>
        <v>Corby AC Club Champs Day 3: 29 August  2018</v>
      </c>
      <c r="F1" s="31" t="s">
        <v>25</v>
      </c>
    </row>
    <row r="3" spans="1:6" x14ac:dyDescent="0.25">
      <c r="A3" s="1" t="str">
        <f>CONCATENATE("Race ",F3, " - ",$F$1)</f>
        <v>Race 1 - 75m</v>
      </c>
      <c r="D3" s="29"/>
      <c r="E3" s="11"/>
      <c r="F3" s="30">
        <v>1</v>
      </c>
    </row>
    <row r="4" spans="1:6" x14ac:dyDescent="0.25">
      <c r="A4" s="4" t="s">
        <v>0</v>
      </c>
      <c r="B4" s="4" t="s">
        <v>13</v>
      </c>
      <c r="C4" s="5" t="s">
        <v>8</v>
      </c>
      <c r="D4" s="4" t="s">
        <v>1</v>
      </c>
      <c r="E4" s="21" t="s">
        <v>12</v>
      </c>
      <c r="F4" s="6" t="s">
        <v>9</v>
      </c>
    </row>
    <row r="5" spans="1:6" x14ac:dyDescent="0.25">
      <c r="A5" s="7">
        <v>1</v>
      </c>
      <c r="B5" s="27">
        <v>251</v>
      </c>
      <c r="C5" s="8" t="str">
        <f>IF(B5="","",VLOOKUP(B5,TblAthlete[],2,FALSE))</f>
        <v>Jude Michael</v>
      </c>
      <c r="D5" s="22" t="str">
        <f>IF(B5="","",VLOOKUP(B5,TblAthlete[],4,FALSE))</f>
        <v>U11</v>
      </c>
      <c r="E5" s="23" t="str">
        <f>IF(B5="","",VLOOKUP(B5,TblAthlete[],5,FALSE))</f>
        <v>M</v>
      </c>
      <c r="F5" s="9" t="s">
        <v>106</v>
      </c>
    </row>
    <row r="6" spans="1:6" x14ac:dyDescent="0.25">
      <c r="A6" s="7">
        <v>2</v>
      </c>
      <c r="B6" s="27"/>
      <c r="C6" s="8" t="str">
        <f>IF(B6="","",VLOOKUP(B6,TblAthlete[],2,FALSE))</f>
        <v/>
      </c>
      <c r="D6" s="22" t="str">
        <f>IF(B6="","",VLOOKUP(B6,TblAthlete[],4,FALSE))</f>
        <v/>
      </c>
      <c r="E6" s="23" t="str">
        <f>IF(B6="","",VLOOKUP(B6,TblAthlete[],5,FALSE))</f>
        <v/>
      </c>
      <c r="F6" s="9"/>
    </row>
    <row r="7" spans="1:6" x14ac:dyDescent="0.25">
      <c r="A7" s="7">
        <v>3</v>
      </c>
      <c r="B7" s="27"/>
      <c r="C7" s="8" t="str">
        <f>IF(B7="","",VLOOKUP(B7,TblAthlete[],2,FALSE))</f>
        <v/>
      </c>
      <c r="D7" s="22" t="str">
        <f>IF(B7="","",VLOOKUP(B7,TblAthlete[],4,FALSE))</f>
        <v/>
      </c>
      <c r="E7" s="23" t="str">
        <f>IF(B7="","",VLOOKUP(B7,TblAthlete[],5,FALSE))</f>
        <v/>
      </c>
      <c r="F7" s="9"/>
    </row>
    <row r="8" spans="1:6" x14ac:dyDescent="0.25">
      <c r="A8" s="7">
        <v>4</v>
      </c>
      <c r="B8" s="27"/>
      <c r="C8" s="8" t="str">
        <f>IF(B8="","",VLOOKUP(B8,TblAthlete[],2,FALSE))</f>
        <v/>
      </c>
      <c r="D8" s="22" t="str">
        <f>IF(B8="","",VLOOKUP(B8,TblAthlete[],4,FALSE))</f>
        <v/>
      </c>
      <c r="E8" s="23" t="str">
        <f>IF(B8="","",VLOOKUP(B8,TblAthlete[],5,FALSE))</f>
        <v/>
      </c>
      <c r="F8" s="9"/>
    </row>
    <row r="9" spans="1:6" x14ac:dyDescent="0.25">
      <c r="A9" s="7">
        <v>5</v>
      </c>
      <c r="B9" s="27"/>
      <c r="C9" s="8" t="str">
        <f>IF(B9="","",VLOOKUP(B9,TblAthlete[],2,FALSE))</f>
        <v/>
      </c>
      <c r="D9" s="22" t="str">
        <f>IF(B9="","",VLOOKUP(B9,TblAthlete[],4,FALSE))</f>
        <v/>
      </c>
      <c r="E9" s="23" t="str">
        <f>IF(B9="","",VLOOKUP(B9,TblAthlete[],5,FALSE))</f>
        <v/>
      </c>
      <c r="F9" s="9"/>
    </row>
    <row r="10" spans="1:6" x14ac:dyDescent="0.25">
      <c r="A10" s="7">
        <v>6</v>
      </c>
      <c r="B10" s="27"/>
      <c r="C10" s="8" t="str">
        <f>IF(B10="","",VLOOKUP(B10,TblAthlete[],2,FALSE))</f>
        <v/>
      </c>
      <c r="D10" s="22" t="str">
        <f>IF(B10="","",VLOOKUP(B10,TblAthlete[],4,FALSE))</f>
        <v/>
      </c>
      <c r="E10" s="23" t="str">
        <f>IF(B10="","",VLOOKUP(B10,TblAthlete[],5,FALSE))</f>
        <v/>
      </c>
      <c r="F10" s="9"/>
    </row>
    <row r="11" spans="1:6" x14ac:dyDescent="0.25">
      <c r="A11" s="7">
        <v>7</v>
      </c>
      <c r="B11" s="27"/>
      <c r="C11" s="8" t="str">
        <f>IF(B11="","",VLOOKUP(B11,TblAthlete[],2,FALSE))</f>
        <v/>
      </c>
      <c r="D11" s="22" t="str">
        <f>IF(B11="","",VLOOKUP(B11,TblAthlete[],4,FALSE))</f>
        <v/>
      </c>
      <c r="E11" s="23" t="str">
        <f>IF(B11="","",VLOOKUP(B11,TblAthlete[],5,FALSE))</f>
        <v/>
      </c>
      <c r="F11" s="9"/>
    </row>
    <row r="12" spans="1:6" x14ac:dyDescent="0.25">
      <c r="A12" s="10">
        <v>8</v>
      </c>
      <c r="B12" s="28"/>
      <c r="C12" s="20" t="str">
        <f>IF(B12="","",VLOOKUP(B12,TblAthlete[],2,FALSE))</f>
        <v/>
      </c>
      <c r="D12" s="25" t="str">
        <f>IF(B12="","",VLOOKUP(B12,TblAthlete[],4,FALSE))</f>
        <v/>
      </c>
      <c r="E12" s="24" t="str">
        <f>IF(B12="","",VLOOKUP(B12,TblAthlete[],5,FALSE))</f>
        <v/>
      </c>
      <c r="F12" s="26"/>
    </row>
  </sheetData>
  <conditionalFormatting sqref="C5:C12">
    <cfRule type="cellIs" dxfId="14" priority="3" stopIfTrue="1" operator="equal">
      <formula>0</formula>
    </cfRule>
  </conditionalFormatting>
  <dataValidations count="1">
    <dataValidation type="list" allowBlank="1" showInputMessage="1" showErrorMessage="1" sqref="F1" xr:uid="{0AF83E11-8F95-4624-BF78-C64AB2A6743A}">
      <formula1>Events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FD3D5B-FAF0-41DB-98A2-B6BFE6F186CF}">
  <dimension ref="A1:F48"/>
  <sheetViews>
    <sheetView topLeftCell="A10" workbookViewId="0">
      <selection activeCell="F6" sqref="F6"/>
    </sheetView>
  </sheetViews>
  <sheetFormatPr defaultRowHeight="15" x14ac:dyDescent="0.25"/>
  <cols>
    <col min="1" max="1" width="11.28515625" customWidth="1"/>
    <col min="2" max="2" width="7.7109375" bestFit="1" customWidth="1"/>
    <col min="3" max="3" width="22.42578125" bestFit="1" customWidth="1"/>
    <col min="4" max="4" width="10.7109375" customWidth="1"/>
    <col min="6" max="6" width="13.7109375" bestFit="1" customWidth="1"/>
  </cols>
  <sheetData>
    <row r="1" spans="1:6" x14ac:dyDescent="0.25">
      <c r="A1" s="1" t="str">
        <f>Names!J2</f>
        <v>Corby AC Club Champs Day 3: 29 August  2018</v>
      </c>
      <c r="F1" s="31" t="s">
        <v>26</v>
      </c>
    </row>
    <row r="3" spans="1:6" x14ac:dyDescent="0.25">
      <c r="A3" s="1" t="str">
        <f>CONCATENATE("Race ",F3, " - ",$F$1)</f>
        <v>Race 1 - 100m</v>
      </c>
      <c r="D3" s="29"/>
      <c r="E3" s="11"/>
      <c r="F3" s="30">
        <v>1</v>
      </c>
    </row>
    <row r="4" spans="1:6" x14ac:dyDescent="0.25">
      <c r="A4" s="4" t="s">
        <v>0</v>
      </c>
      <c r="B4" s="4" t="s">
        <v>13</v>
      </c>
      <c r="C4" s="5" t="s">
        <v>8</v>
      </c>
      <c r="D4" s="4" t="s">
        <v>1</v>
      </c>
      <c r="E4" s="21" t="s">
        <v>12</v>
      </c>
      <c r="F4" s="6" t="s">
        <v>9</v>
      </c>
    </row>
    <row r="5" spans="1:6" x14ac:dyDescent="0.25">
      <c r="A5" s="7">
        <v>1</v>
      </c>
      <c r="B5" s="27">
        <v>128</v>
      </c>
      <c r="C5" s="8" t="str">
        <f>IF(B5="","",VLOOKUP(B5,TblAthlete[],2,FALSE))</f>
        <v>Chole Hinchcliffe</v>
      </c>
      <c r="D5" s="22" t="str">
        <f>IF(B5="","",VLOOKUP(B5,TblAthlete[],4,FALSE))</f>
        <v>U13</v>
      </c>
      <c r="E5" s="23" t="str">
        <f>IF(B5="","",VLOOKUP(B5,TblAthlete[],5,FALSE))</f>
        <v>F</v>
      </c>
      <c r="F5" s="9" t="s">
        <v>146</v>
      </c>
    </row>
    <row r="6" spans="1:6" x14ac:dyDescent="0.25">
      <c r="A6" s="7">
        <v>2</v>
      </c>
      <c r="B6" s="27">
        <v>248</v>
      </c>
      <c r="C6" s="8" t="str">
        <f>IF(B6="","",VLOOKUP(B6,TblAthlete[],2,FALSE))</f>
        <v>Simi Hirani</v>
      </c>
      <c r="D6" s="22" t="str">
        <f>IF(B6="","",VLOOKUP(B6,TblAthlete[],4,FALSE))</f>
        <v>U13</v>
      </c>
      <c r="E6" s="23" t="str">
        <f>IF(B6="","",VLOOKUP(B6,TblAthlete[],5,FALSE))</f>
        <v>F</v>
      </c>
      <c r="F6" s="9" t="s">
        <v>107</v>
      </c>
    </row>
    <row r="7" spans="1:6" x14ac:dyDescent="0.25">
      <c r="A7" s="7">
        <v>3</v>
      </c>
      <c r="B7" s="27">
        <v>244</v>
      </c>
      <c r="C7" s="8" t="str">
        <f>IF(B7="","",VLOOKUP(B7,TblAthlete[],2,FALSE))</f>
        <v>Honor Somerville-Cotton</v>
      </c>
      <c r="D7" s="22" t="str">
        <f>IF(B7="","",VLOOKUP(B7,TblAthlete[],4,FALSE))</f>
        <v>U13</v>
      </c>
      <c r="E7" s="23" t="str">
        <f>IF(B7="","",VLOOKUP(B7,TblAthlete[],5,FALSE))</f>
        <v>F</v>
      </c>
      <c r="F7" s="9" t="s">
        <v>108</v>
      </c>
    </row>
    <row r="8" spans="1:6" x14ac:dyDescent="0.25">
      <c r="A8" s="7">
        <v>4</v>
      </c>
      <c r="B8" s="27">
        <v>83</v>
      </c>
      <c r="C8" s="8" t="str">
        <f>IF(B8="","",VLOOKUP(B8,TblAthlete[],2,FALSE))</f>
        <v>Scarlett Blackman</v>
      </c>
      <c r="D8" s="22" t="str">
        <f>IF(B8="","",VLOOKUP(B8,TblAthlete[],4,FALSE))</f>
        <v>U13</v>
      </c>
      <c r="E8" s="23" t="str">
        <f>IF(B8="","",VLOOKUP(B8,TblAthlete[],5,FALSE))</f>
        <v>F</v>
      </c>
      <c r="F8" s="9" t="s">
        <v>109</v>
      </c>
    </row>
    <row r="9" spans="1:6" x14ac:dyDescent="0.25">
      <c r="A9" s="7">
        <v>5</v>
      </c>
      <c r="B9" s="27">
        <v>85</v>
      </c>
      <c r="C9" s="8" t="str">
        <f>IF(B9="","",VLOOKUP(B9,TblAthlete[],2,FALSE))</f>
        <v>Scarlett McMullen</v>
      </c>
      <c r="D9" s="22" t="str">
        <f>IF(B9="","",VLOOKUP(B9,TblAthlete[],4,FALSE))</f>
        <v>U13</v>
      </c>
      <c r="E9" s="23" t="str">
        <f>IF(B9="","",VLOOKUP(B9,TblAthlete[],5,FALSE))</f>
        <v>F</v>
      </c>
      <c r="F9" s="9" t="s">
        <v>109</v>
      </c>
    </row>
    <row r="10" spans="1:6" x14ac:dyDescent="0.25">
      <c r="A10" s="7">
        <v>6</v>
      </c>
      <c r="B10" s="27"/>
      <c r="C10" s="8" t="str">
        <f>IF(B10="","",VLOOKUP(B10,TblAthlete[],2,FALSE))</f>
        <v/>
      </c>
      <c r="D10" s="22" t="str">
        <f>IF(B10="","",VLOOKUP(B10,TblAthlete[],4,FALSE))</f>
        <v/>
      </c>
      <c r="E10" s="23" t="str">
        <f>IF(B10="","",VLOOKUP(B10,TblAthlete[],5,FALSE))</f>
        <v/>
      </c>
      <c r="F10" s="9"/>
    </row>
    <row r="11" spans="1:6" x14ac:dyDescent="0.25">
      <c r="A11" s="7">
        <v>7</v>
      </c>
      <c r="B11" s="27"/>
      <c r="C11" s="8" t="str">
        <f>IF(B11="","",VLOOKUP(B11,TblAthlete[],2,FALSE))</f>
        <v/>
      </c>
      <c r="D11" s="22" t="str">
        <f>IF(B11="","",VLOOKUP(B11,TblAthlete[],4,FALSE))</f>
        <v/>
      </c>
      <c r="E11" s="23" t="str">
        <f>IF(B11="","",VLOOKUP(B11,TblAthlete[],5,FALSE))</f>
        <v/>
      </c>
      <c r="F11" s="9"/>
    </row>
    <row r="12" spans="1:6" x14ac:dyDescent="0.25">
      <c r="A12" s="10">
        <v>8</v>
      </c>
      <c r="B12" s="28"/>
      <c r="C12" s="20" t="str">
        <f>IF(B12="","",VLOOKUP(B12,TblAthlete[],2,FALSE))</f>
        <v/>
      </c>
      <c r="D12" s="25" t="str">
        <f>IF(B12="","",VLOOKUP(B12,TblAthlete[],4,FALSE))</f>
        <v/>
      </c>
      <c r="E12" s="24" t="str">
        <f>IF(B12="","",VLOOKUP(B12,TblAthlete[],5,FALSE))</f>
        <v/>
      </c>
      <c r="F12" s="26"/>
    </row>
    <row r="15" spans="1:6" x14ac:dyDescent="0.25">
      <c r="A15" s="1" t="str">
        <f>CONCATENATE("Race ",F15, " - ",$F$1)</f>
        <v>Race 2 - 100m</v>
      </c>
      <c r="D15" s="29"/>
      <c r="E15" s="11"/>
      <c r="F15" s="30">
        <v>2</v>
      </c>
    </row>
    <row r="16" spans="1:6" x14ac:dyDescent="0.25">
      <c r="A16" s="4" t="s">
        <v>0</v>
      </c>
      <c r="B16" s="4" t="s">
        <v>13</v>
      </c>
      <c r="C16" s="5" t="s">
        <v>8</v>
      </c>
      <c r="D16" s="4" t="s">
        <v>1</v>
      </c>
      <c r="E16" s="21" t="s">
        <v>12</v>
      </c>
      <c r="F16" s="6" t="s">
        <v>9</v>
      </c>
    </row>
    <row r="17" spans="1:6" x14ac:dyDescent="0.25">
      <c r="A17" s="7">
        <v>1</v>
      </c>
      <c r="B17" s="27">
        <v>253</v>
      </c>
      <c r="C17" s="8" t="str">
        <f>IF(B17="","",VLOOKUP(B17,TblAthlete[],2,FALSE))</f>
        <v>Josh Riley</v>
      </c>
      <c r="D17" s="22" t="str">
        <f>IF(B17="","",VLOOKUP(B17,TblAthlete[],4,FALSE))</f>
        <v>U15</v>
      </c>
      <c r="E17" s="23" t="str">
        <f>IF(B17="","",VLOOKUP(B17,TblAthlete[],5,FALSE))</f>
        <v>M</v>
      </c>
      <c r="F17" s="9" t="s">
        <v>110</v>
      </c>
    </row>
    <row r="18" spans="1:6" x14ac:dyDescent="0.25">
      <c r="A18" s="7">
        <v>2</v>
      </c>
      <c r="B18" s="27">
        <v>246</v>
      </c>
      <c r="C18" s="8" t="str">
        <f>IF(B18="","",VLOOKUP(B18,TblAthlete[],2,FALSE))</f>
        <v>Elliot Murray</v>
      </c>
      <c r="D18" s="22" t="str">
        <f>IF(B18="","",VLOOKUP(B18,TblAthlete[],4,FALSE))</f>
        <v>U13</v>
      </c>
      <c r="E18" s="23" t="str">
        <f>IF(B18="","",VLOOKUP(B18,TblAthlete[],5,FALSE))</f>
        <v>M</v>
      </c>
      <c r="F18" s="9" t="s">
        <v>111</v>
      </c>
    </row>
    <row r="19" spans="1:6" x14ac:dyDescent="0.25">
      <c r="A19" s="7">
        <v>3</v>
      </c>
      <c r="B19" s="27">
        <v>81</v>
      </c>
      <c r="C19" s="8" t="str">
        <f>IF(B19="","",VLOOKUP(B19,TblAthlete[],2,FALSE))</f>
        <v>Samuel Lok</v>
      </c>
      <c r="D19" s="22" t="str">
        <f>IF(B19="","",VLOOKUP(B19,TblAthlete[],4,FALSE))</f>
        <v>U13</v>
      </c>
      <c r="E19" s="23" t="str">
        <f>IF(B19="","",VLOOKUP(B19,TblAthlete[],5,FALSE))</f>
        <v>M</v>
      </c>
      <c r="F19" s="9" t="s">
        <v>112</v>
      </c>
    </row>
    <row r="20" spans="1:6" x14ac:dyDescent="0.25">
      <c r="A20" s="7">
        <v>4</v>
      </c>
      <c r="B20" s="27"/>
      <c r="C20" s="8" t="str">
        <f>IF(B20="","",VLOOKUP(B20,TblAthlete[],2,FALSE))</f>
        <v/>
      </c>
      <c r="D20" s="22" t="str">
        <f>IF(B20="","",VLOOKUP(B20,TblAthlete[],4,FALSE))</f>
        <v/>
      </c>
      <c r="E20" s="23" t="str">
        <f>IF(B20="","",VLOOKUP(B20,TblAthlete[],5,FALSE))</f>
        <v/>
      </c>
      <c r="F20" s="9"/>
    </row>
    <row r="21" spans="1:6" x14ac:dyDescent="0.25">
      <c r="A21" s="7">
        <v>5</v>
      </c>
      <c r="B21" s="27"/>
      <c r="C21" s="8" t="str">
        <f>IF(B21="","",VLOOKUP(B21,TblAthlete[],2,FALSE))</f>
        <v/>
      </c>
      <c r="D21" s="22" t="str">
        <f>IF(B21="","",VLOOKUP(B21,TblAthlete[],4,FALSE))</f>
        <v/>
      </c>
      <c r="E21" s="23" t="str">
        <f>IF(B21="","",VLOOKUP(B21,TblAthlete[],5,FALSE))</f>
        <v/>
      </c>
      <c r="F21" s="9"/>
    </row>
    <row r="22" spans="1:6" x14ac:dyDescent="0.25">
      <c r="A22" s="7">
        <v>6</v>
      </c>
      <c r="B22" s="27"/>
      <c r="C22" s="8" t="str">
        <f>IF(B22="","",VLOOKUP(B22,TblAthlete[],2,FALSE))</f>
        <v/>
      </c>
      <c r="D22" s="22" t="str">
        <f>IF(B22="","",VLOOKUP(B22,TblAthlete[],4,FALSE))</f>
        <v/>
      </c>
      <c r="E22" s="23" t="str">
        <f>IF(B22="","",VLOOKUP(B22,TblAthlete[],5,FALSE))</f>
        <v/>
      </c>
      <c r="F22" s="9"/>
    </row>
    <row r="23" spans="1:6" x14ac:dyDescent="0.25">
      <c r="A23" s="7">
        <v>7</v>
      </c>
      <c r="B23" s="27"/>
      <c r="C23" s="8" t="str">
        <f>IF(B23="","",VLOOKUP(B23,TblAthlete[],2,FALSE))</f>
        <v/>
      </c>
      <c r="D23" s="22" t="str">
        <f>IF(B23="","",VLOOKUP(B23,TblAthlete[],4,FALSE))</f>
        <v/>
      </c>
      <c r="E23" s="23" t="str">
        <f>IF(B23="","",VLOOKUP(B23,TblAthlete[],5,FALSE))</f>
        <v/>
      </c>
      <c r="F23" s="9"/>
    </row>
    <row r="24" spans="1:6" x14ac:dyDescent="0.25">
      <c r="A24" s="10">
        <v>8</v>
      </c>
      <c r="B24" s="28"/>
      <c r="C24" s="20" t="str">
        <f>IF(B24="","",VLOOKUP(B24,TblAthlete[],2,FALSE))</f>
        <v/>
      </c>
      <c r="D24" s="25" t="str">
        <f>IF(B24="","",VLOOKUP(B24,TblAthlete[],4,FALSE))</f>
        <v/>
      </c>
      <c r="E24" s="24" t="str">
        <f>IF(B24="","",VLOOKUP(B24,TblAthlete[],5,FALSE))</f>
        <v/>
      </c>
      <c r="F24" s="26"/>
    </row>
    <row r="27" spans="1:6" x14ac:dyDescent="0.25">
      <c r="A27" s="1" t="str">
        <f>CONCATENATE("Race ",F27, " - ",$F$1)</f>
        <v>Race 3 - 100m</v>
      </c>
      <c r="D27" s="29"/>
      <c r="E27" s="11"/>
      <c r="F27" s="30">
        <v>3</v>
      </c>
    </row>
    <row r="28" spans="1:6" x14ac:dyDescent="0.25">
      <c r="A28" s="4" t="s">
        <v>0</v>
      </c>
      <c r="B28" s="4" t="s">
        <v>13</v>
      </c>
      <c r="C28" s="5" t="s">
        <v>8</v>
      </c>
      <c r="D28" s="4" t="s">
        <v>1</v>
      </c>
      <c r="E28" s="21" t="s">
        <v>12</v>
      </c>
      <c r="F28" s="6" t="s">
        <v>9</v>
      </c>
    </row>
    <row r="29" spans="1:6" x14ac:dyDescent="0.25">
      <c r="A29" s="7">
        <v>1</v>
      </c>
      <c r="B29" s="27">
        <v>87</v>
      </c>
      <c r="C29" s="8" t="str">
        <f>IF(B29="","",VLOOKUP(B29,TblAthlete[],2,FALSE))</f>
        <v>Gemma Jones</v>
      </c>
      <c r="D29" s="22" t="str">
        <f>IF(B29="","",VLOOKUP(B29,TblAthlete[],4,FALSE))</f>
        <v>U20</v>
      </c>
      <c r="E29" s="23" t="str">
        <f>IF(B29="","",VLOOKUP(B29,TblAthlete[],5,FALSE))</f>
        <v>F</v>
      </c>
      <c r="F29" s="9" t="s">
        <v>113</v>
      </c>
    </row>
    <row r="30" spans="1:6" x14ac:dyDescent="0.25">
      <c r="A30" s="7">
        <v>2</v>
      </c>
      <c r="B30" s="27">
        <v>247</v>
      </c>
      <c r="C30" s="8" t="str">
        <f>IF(B30="","",VLOOKUP(B30,TblAthlete[],2,FALSE))</f>
        <v>Zoe Payne</v>
      </c>
      <c r="D30" s="22" t="str">
        <f>IF(B30="","",VLOOKUP(B30,TblAthlete[],4,FALSE))</f>
        <v>U15</v>
      </c>
      <c r="E30" s="23" t="str">
        <f>IF(B30="","",VLOOKUP(B30,TblAthlete[],5,FALSE))</f>
        <v>F</v>
      </c>
      <c r="F30" s="9" t="s">
        <v>114</v>
      </c>
    </row>
    <row r="31" spans="1:6" x14ac:dyDescent="0.25">
      <c r="A31" s="7">
        <v>3</v>
      </c>
      <c r="B31" s="27">
        <v>97</v>
      </c>
      <c r="C31" s="8" t="str">
        <f>IF(B31="","",VLOOKUP(B31,TblAthlete[],2,FALSE))</f>
        <v>Matilda Somerville-Cotton</v>
      </c>
      <c r="D31" s="22" t="str">
        <f>IF(B31="","",VLOOKUP(B31,TblAthlete[],4,FALSE))</f>
        <v>U17</v>
      </c>
      <c r="E31" s="23" t="str">
        <f>IF(B31="","",VLOOKUP(B31,TblAthlete[],5,FALSE))</f>
        <v>F</v>
      </c>
      <c r="F31" s="9" t="s">
        <v>115</v>
      </c>
    </row>
    <row r="32" spans="1:6" x14ac:dyDescent="0.25">
      <c r="A32" s="7">
        <v>4</v>
      </c>
      <c r="B32" s="27">
        <v>243</v>
      </c>
      <c r="C32" s="8" t="str">
        <f>IF(B32="","",VLOOKUP(B32,TblAthlete[],2,FALSE))</f>
        <v>Annie Beckwith</v>
      </c>
      <c r="D32" s="22" t="str">
        <f>IF(B32="","",VLOOKUP(B32,TblAthlete[],4,FALSE))</f>
        <v>U17</v>
      </c>
      <c r="E32" s="23" t="str">
        <f>IF(B32="","",VLOOKUP(B32,TblAthlete[],5,FALSE))</f>
        <v>F</v>
      </c>
      <c r="F32" s="9" t="s">
        <v>111</v>
      </c>
    </row>
    <row r="33" spans="1:6" x14ac:dyDescent="0.25">
      <c r="A33" s="7">
        <v>5</v>
      </c>
      <c r="B33" s="27">
        <v>76</v>
      </c>
      <c r="C33" s="8" t="str">
        <f>IF(B33="","",VLOOKUP(B33,TblAthlete[],2,FALSE))</f>
        <v>Yvette Clayton</v>
      </c>
      <c r="D33" s="22" t="str">
        <f>IF(B33="","",VLOOKUP(B33,TblAthlete[],4,FALSE))</f>
        <v>V45</v>
      </c>
      <c r="E33" s="23" t="str">
        <f>IF(B33="","",VLOOKUP(B33,TblAthlete[],5,FALSE))</f>
        <v>F</v>
      </c>
      <c r="F33" s="9" t="s">
        <v>91</v>
      </c>
    </row>
    <row r="34" spans="1:6" x14ac:dyDescent="0.25">
      <c r="A34" s="7">
        <v>6</v>
      </c>
      <c r="B34" s="27">
        <v>91</v>
      </c>
      <c r="C34" s="8" t="str">
        <f>IF(B34="","",VLOOKUP(B34,TblAthlete[],2,FALSE))</f>
        <v>Lexi Wilkinson</v>
      </c>
      <c r="D34" s="22" t="str">
        <f>IF(B34="","",VLOOKUP(B34,TblAthlete[],4,FALSE))</f>
        <v>U15</v>
      </c>
      <c r="E34" s="23" t="str">
        <f>IF(B34="","",VLOOKUP(B34,TblAthlete[],5,FALSE))</f>
        <v>F</v>
      </c>
      <c r="F34" s="9" t="s">
        <v>116</v>
      </c>
    </row>
    <row r="35" spans="1:6" x14ac:dyDescent="0.25">
      <c r="A35" s="7">
        <v>7</v>
      </c>
      <c r="B35" s="27"/>
      <c r="C35" s="8" t="str">
        <f>IF(B35="","",VLOOKUP(B35,TblAthlete[],2,FALSE))</f>
        <v/>
      </c>
      <c r="D35" s="22" t="str">
        <f>IF(B35="","",VLOOKUP(B35,TblAthlete[],4,FALSE))</f>
        <v/>
      </c>
      <c r="E35" s="23" t="str">
        <f>IF(B35="","",VLOOKUP(B35,TblAthlete[],5,FALSE))</f>
        <v/>
      </c>
      <c r="F35" s="9"/>
    </row>
    <row r="36" spans="1:6" x14ac:dyDescent="0.25">
      <c r="A36" s="10">
        <v>8</v>
      </c>
      <c r="B36" s="28"/>
      <c r="C36" s="20" t="str">
        <f>IF(B36="","",VLOOKUP(B36,TblAthlete[],2,FALSE))</f>
        <v/>
      </c>
      <c r="D36" s="25" t="str">
        <f>IF(B36="","",VLOOKUP(B36,TblAthlete[],4,FALSE))</f>
        <v/>
      </c>
      <c r="E36" s="24" t="str">
        <f>IF(B36="","",VLOOKUP(B36,TblAthlete[],5,FALSE))</f>
        <v/>
      </c>
      <c r="F36" s="26"/>
    </row>
    <row r="39" spans="1:6" x14ac:dyDescent="0.25">
      <c r="A39" s="1" t="str">
        <f>CONCATENATE("Race ",F39, " - ",$F$1)</f>
        <v>Race 4 - 100m</v>
      </c>
      <c r="D39" s="29"/>
      <c r="E39" s="11"/>
      <c r="F39" s="30">
        <v>4</v>
      </c>
    </row>
    <row r="40" spans="1:6" x14ac:dyDescent="0.25">
      <c r="A40" s="4" t="s">
        <v>0</v>
      </c>
      <c r="B40" s="4" t="s">
        <v>13</v>
      </c>
      <c r="C40" s="5" t="s">
        <v>8</v>
      </c>
      <c r="D40" s="4" t="s">
        <v>1</v>
      </c>
      <c r="E40" s="21" t="s">
        <v>12</v>
      </c>
      <c r="F40" s="6" t="s">
        <v>9</v>
      </c>
    </row>
    <row r="41" spans="1:6" x14ac:dyDescent="0.25">
      <c r="A41" s="7">
        <v>1</v>
      </c>
      <c r="B41" s="27" t="s">
        <v>117</v>
      </c>
      <c r="C41" s="8" t="str">
        <f>IF(B41="","",VLOOKUP(B41,TblAthlete[],2,FALSE))</f>
        <v>Jai-Shammah Lewin</v>
      </c>
      <c r="D41" s="22" t="str">
        <f>IF(B41="","",VLOOKUP(B41,TblAthlete[],4,FALSE))</f>
        <v>U20</v>
      </c>
      <c r="E41" s="23" t="str">
        <f>IF(B41="","",VLOOKUP(B41,TblAthlete[],5,FALSE))</f>
        <v>M</v>
      </c>
      <c r="F41" s="9" t="s">
        <v>106</v>
      </c>
    </row>
    <row r="42" spans="1:6" x14ac:dyDescent="0.25">
      <c r="A42" s="7">
        <v>2</v>
      </c>
      <c r="B42" s="27">
        <v>245</v>
      </c>
      <c r="C42" s="8" t="str">
        <f>IF(B42="","",VLOOKUP(B42,TblAthlete[],2,FALSE))</f>
        <v>Atholl Lawson</v>
      </c>
      <c r="D42" s="22" t="str">
        <f>IF(B42="","",VLOOKUP(B42,TblAthlete[],4,FALSE))</f>
        <v>V40</v>
      </c>
      <c r="E42" s="23" t="str">
        <f>IF(B42="","",VLOOKUP(B42,TblAthlete[],5,FALSE))</f>
        <v>M</v>
      </c>
      <c r="F42" s="9" t="s">
        <v>113</v>
      </c>
    </row>
    <row r="43" spans="1:6" x14ac:dyDescent="0.25">
      <c r="A43" s="7">
        <v>3</v>
      </c>
      <c r="B43" s="27">
        <v>99</v>
      </c>
      <c r="C43" s="8" t="str">
        <f>IF(B43="","",VLOOKUP(B43,TblAthlete[],2,FALSE))</f>
        <v>Jesse Wilson</v>
      </c>
      <c r="D43" s="22" t="str">
        <f>IF(B43="","",VLOOKUP(B43,TblAthlete[],4,FALSE))</f>
        <v>V45</v>
      </c>
      <c r="E43" s="23" t="str">
        <f>IF(B43="","",VLOOKUP(B43,TblAthlete[],5,FALSE))</f>
        <v>M</v>
      </c>
      <c r="F43" s="9" t="s">
        <v>119</v>
      </c>
    </row>
    <row r="44" spans="1:6" x14ac:dyDescent="0.25">
      <c r="A44" s="7">
        <v>4</v>
      </c>
      <c r="B44" s="27">
        <v>79</v>
      </c>
      <c r="C44" s="8" t="str">
        <f>IF(B44="","",VLOOKUP(B44,TblAthlete[],2,FALSE))</f>
        <v>Keith Lok</v>
      </c>
      <c r="D44" s="22" t="str">
        <f>IF(B44="","",VLOOKUP(B44,TblAthlete[],4,FALSE))</f>
        <v>V40</v>
      </c>
      <c r="E44" s="23" t="str">
        <f>IF(B44="","",VLOOKUP(B44,TblAthlete[],5,FALSE))</f>
        <v>M</v>
      </c>
      <c r="F44" s="9" t="s">
        <v>120</v>
      </c>
    </row>
    <row r="45" spans="1:6" x14ac:dyDescent="0.25">
      <c r="A45" s="7">
        <v>5</v>
      </c>
      <c r="B45" s="27"/>
      <c r="C45" s="8" t="str">
        <f>IF(B45="","",VLOOKUP(B45,TblAthlete[],2,FALSE))</f>
        <v/>
      </c>
      <c r="D45" s="22" t="str">
        <f>IF(B45="","",VLOOKUP(B45,TblAthlete[],4,FALSE))</f>
        <v/>
      </c>
      <c r="E45" s="23" t="str">
        <f>IF(B45="","",VLOOKUP(B45,TblAthlete[],5,FALSE))</f>
        <v/>
      </c>
      <c r="F45" s="9"/>
    </row>
    <row r="46" spans="1:6" x14ac:dyDescent="0.25">
      <c r="A46" s="7">
        <v>6</v>
      </c>
      <c r="B46" s="27"/>
      <c r="C46" s="8" t="str">
        <f>IF(B46="","",VLOOKUP(B46,TblAthlete[],2,FALSE))</f>
        <v/>
      </c>
      <c r="D46" s="22" t="str">
        <f>IF(B46="","",VLOOKUP(B46,TblAthlete[],4,FALSE))</f>
        <v/>
      </c>
      <c r="E46" s="23" t="str">
        <f>IF(B46="","",VLOOKUP(B46,TblAthlete[],5,FALSE))</f>
        <v/>
      </c>
      <c r="F46" s="9"/>
    </row>
    <row r="47" spans="1:6" x14ac:dyDescent="0.25">
      <c r="A47" s="7">
        <v>7</v>
      </c>
      <c r="B47" s="27"/>
      <c r="C47" s="8" t="str">
        <f>IF(B47="","",VLOOKUP(B47,TblAthlete[],2,FALSE))</f>
        <v/>
      </c>
      <c r="D47" s="22" t="str">
        <f>IF(B47="","",VLOOKUP(B47,TblAthlete[],4,FALSE))</f>
        <v/>
      </c>
      <c r="E47" s="23" t="str">
        <f>IF(B47="","",VLOOKUP(B47,TblAthlete[],5,FALSE))</f>
        <v/>
      </c>
      <c r="F47" s="9"/>
    </row>
    <row r="48" spans="1:6" x14ac:dyDescent="0.25">
      <c r="A48" s="10">
        <v>8</v>
      </c>
      <c r="B48" s="28"/>
      <c r="C48" s="20" t="str">
        <f>IF(B48="","",VLOOKUP(B48,TblAthlete[],2,FALSE))</f>
        <v/>
      </c>
      <c r="D48" s="25" t="str">
        <f>IF(B48="","",VLOOKUP(B48,TblAthlete[],4,FALSE))</f>
        <v/>
      </c>
      <c r="E48" s="24" t="str">
        <f>IF(B48="","",VLOOKUP(B48,TblAthlete[],5,FALSE))</f>
        <v/>
      </c>
      <c r="F48" s="26"/>
    </row>
  </sheetData>
  <conditionalFormatting sqref="C5:C12">
    <cfRule type="cellIs" dxfId="13" priority="4" stopIfTrue="1" operator="equal">
      <formula>0</formula>
    </cfRule>
  </conditionalFormatting>
  <conditionalFormatting sqref="C41:C48">
    <cfRule type="cellIs" dxfId="12" priority="1" stopIfTrue="1" operator="equal">
      <formula>0</formula>
    </cfRule>
  </conditionalFormatting>
  <conditionalFormatting sqref="C17:C24">
    <cfRule type="cellIs" dxfId="11" priority="3" stopIfTrue="1" operator="equal">
      <formula>0</formula>
    </cfRule>
  </conditionalFormatting>
  <conditionalFormatting sqref="C29:C36">
    <cfRule type="cellIs" dxfId="10" priority="2" stopIfTrue="1" operator="equal">
      <formula>0</formula>
    </cfRule>
  </conditionalFormatting>
  <dataValidations count="1">
    <dataValidation type="list" allowBlank="1" showInputMessage="1" showErrorMessage="1" sqref="F1" xr:uid="{7359103C-D52D-4FA7-859D-FEA0E1D39870}">
      <formula1>Events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4"/>
  <sheetViews>
    <sheetView workbookViewId="0">
      <selection activeCell="L31" sqref="L31"/>
    </sheetView>
  </sheetViews>
  <sheetFormatPr defaultRowHeight="15" x14ac:dyDescent="0.25"/>
  <cols>
    <col min="3" max="3" width="23" bestFit="1" customWidth="1"/>
    <col min="4" max="4" width="6.7109375" style="11" bestFit="1" customWidth="1"/>
    <col min="5" max="5" width="5.28515625" style="11" customWidth="1"/>
    <col min="6" max="6" width="10.140625" bestFit="1" customWidth="1"/>
  </cols>
  <sheetData>
    <row r="1" spans="1:6" x14ac:dyDescent="0.25">
      <c r="A1" s="1" t="str">
        <f>Names!J2</f>
        <v>Corby AC Club Champs Day 3: 29 August  2018</v>
      </c>
      <c r="B1" s="1"/>
      <c r="F1" s="31" t="s">
        <v>78</v>
      </c>
    </row>
    <row r="3" spans="1:6" x14ac:dyDescent="0.25">
      <c r="A3" s="1" t="str">
        <f>CONCATENATE("Event ",F3, " - ",$F$1)</f>
        <v>Event 1 - Long Jump</v>
      </c>
      <c r="B3" s="2"/>
      <c r="C3" s="3"/>
      <c r="D3" s="3"/>
      <c r="E3" s="3"/>
      <c r="F3" s="30">
        <v>1</v>
      </c>
    </row>
    <row r="4" spans="1:6" x14ac:dyDescent="0.25">
      <c r="A4" s="4" t="s">
        <v>0</v>
      </c>
      <c r="B4" s="4" t="s">
        <v>13</v>
      </c>
      <c r="C4" s="5" t="s">
        <v>8</v>
      </c>
      <c r="D4" s="4" t="s">
        <v>1</v>
      </c>
      <c r="E4" s="21" t="s">
        <v>12</v>
      </c>
      <c r="F4" s="6" t="s">
        <v>9</v>
      </c>
    </row>
    <row r="5" spans="1:6" x14ac:dyDescent="0.25">
      <c r="A5" s="7">
        <v>1</v>
      </c>
      <c r="B5" s="27">
        <v>244</v>
      </c>
      <c r="C5" s="8" t="str">
        <f>IF(B5="","",VLOOKUP(B5,TblAthlete[],2,FALSE))</f>
        <v>Honor Somerville-Cotton</v>
      </c>
      <c r="D5" s="22" t="str">
        <f>IF(B5="","",VLOOKUP(B5,TblAthlete[],4,FALSE))</f>
        <v>U13</v>
      </c>
      <c r="E5" s="23" t="str">
        <f>IF(B5="","",VLOOKUP(B5,TblAthlete[],5,FALSE))</f>
        <v>F</v>
      </c>
      <c r="F5" s="9" t="s">
        <v>124</v>
      </c>
    </row>
    <row r="6" spans="1:6" x14ac:dyDescent="0.25">
      <c r="A6" s="7">
        <v>2</v>
      </c>
      <c r="B6" s="27">
        <v>85</v>
      </c>
      <c r="C6" s="8" t="str">
        <f>IF(B6="","",VLOOKUP(B6,TblAthlete[],2,FALSE))</f>
        <v>Scarlett McMullen</v>
      </c>
      <c r="D6" s="22" t="str">
        <f>IF(B6="","",VLOOKUP(B6,TblAthlete[],4,FALSE))</f>
        <v>U13</v>
      </c>
      <c r="E6" s="23" t="str">
        <f>IF(B6="","",VLOOKUP(B6,TblAthlete[],5,FALSE))</f>
        <v>F</v>
      </c>
      <c r="F6" s="9" t="s">
        <v>125</v>
      </c>
    </row>
    <row r="7" spans="1:6" x14ac:dyDescent="0.25">
      <c r="A7" s="7">
        <v>3</v>
      </c>
      <c r="B7" s="27">
        <v>248</v>
      </c>
      <c r="C7" s="8" t="str">
        <f>IF(B7="","",VLOOKUP(B7,TblAthlete[],2,FALSE))</f>
        <v>Simi Hirani</v>
      </c>
      <c r="D7" s="22" t="str">
        <f>IF(B7="","",VLOOKUP(B7,TblAthlete[],4,FALSE))</f>
        <v>U13</v>
      </c>
      <c r="E7" s="23" t="str">
        <f>IF(B7="","",VLOOKUP(B7,TblAthlete[],5,FALSE))</f>
        <v>F</v>
      </c>
      <c r="F7" s="9" t="s">
        <v>126</v>
      </c>
    </row>
    <row r="8" spans="1:6" x14ac:dyDescent="0.25">
      <c r="A8" s="7">
        <v>4</v>
      </c>
      <c r="B8" s="27">
        <v>128</v>
      </c>
      <c r="C8" s="8" t="str">
        <f>IF(B8="","",VLOOKUP(B8,TblAthlete[],2,FALSE))</f>
        <v>Chole Hinchcliffe</v>
      </c>
      <c r="D8" s="22" t="str">
        <f>IF(B8="","",VLOOKUP(B8,TblAthlete[],4,FALSE))</f>
        <v>U13</v>
      </c>
      <c r="E8" s="23" t="str">
        <f>IF(B8="","",VLOOKUP(B8,TblAthlete[],5,FALSE))</f>
        <v>F</v>
      </c>
      <c r="F8" s="9" t="s">
        <v>127</v>
      </c>
    </row>
    <row r="9" spans="1:6" x14ac:dyDescent="0.25">
      <c r="A9" s="7">
        <v>5</v>
      </c>
      <c r="B9" s="27">
        <v>83</v>
      </c>
      <c r="C9" s="8" t="str">
        <f>IF(B9="","",VLOOKUP(B9,TblAthlete[],2,FALSE))</f>
        <v>Scarlett Blackman</v>
      </c>
      <c r="D9" s="22" t="str">
        <f>IF(B9="","",VLOOKUP(B9,TblAthlete[],4,FALSE))</f>
        <v>U13</v>
      </c>
      <c r="E9" s="23" t="str">
        <f>IF(B9="","",VLOOKUP(B9,TblAthlete[],5,FALSE))</f>
        <v>F</v>
      </c>
      <c r="F9" s="9" t="s">
        <v>128</v>
      </c>
    </row>
    <row r="10" spans="1:6" x14ac:dyDescent="0.25">
      <c r="A10" s="7">
        <v>1</v>
      </c>
      <c r="B10" s="27">
        <v>81</v>
      </c>
      <c r="C10" s="8" t="str">
        <f>IF(B10="","",VLOOKUP(B10,TblAthlete[],2,FALSE))</f>
        <v>Samuel Lok</v>
      </c>
      <c r="D10" s="22" t="str">
        <f>IF(B10="","",VLOOKUP(B10,TblAthlete[],4,FALSE))</f>
        <v>U13</v>
      </c>
      <c r="E10" s="23" t="str">
        <f>IF(B10="","",VLOOKUP(B10,TblAthlete[],5,FALSE))</f>
        <v>M</v>
      </c>
      <c r="F10" s="9" t="s">
        <v>129</v>
      </c>
    </row>
    <row r="11" spans="1:6" x14ac:dyDescent="0.25">
      <c r="A11" s="7">
        <v>2</v>
      </c>
      <c r="B11" s="27">
        <v>246</v>
      </c>
      <c r="C11" s="8" t="str">
        <f>IF(B11="","",VLOOKUP(B11,TblAthlete[],2,FALSE))</f>
        <v>Elliot Murray</v>
      </c>
      <c r="D11" s="22" t="str">
        <f>IF(B11="","",VLOOKUP(B11,TblAthlete[],4,FALSE))</f>
        <v>U13</v>
      </c>
      <c r="E11" s="23" t="str">
        <f>IF(B11="","",VLOOKUP(B11,TblAthlete[],5,FALSE))</f>
        <v>M</v>
      </c>
      <c r="F11" s="9" t="s">
        <v>130</v>
      </c>
    </row>
    <row r="12" spans="1:6" x14ac:dyDescent="0.25">
      <c r="A12" s="10">
        <v>1</v>
      </c>
      <c r="B12" s="28">
        <v>247</v>
      </c>
      <c r="C12" s="36" t="str">
        <f>IF(B12="","",VLOOKUP(B12,TblAthlete[],2,FALSE))</f>
        <v>Zoe Payne</v>
      </c>
      <c r="D12" s="37" t="str">
        <f>IF(B12="","",VLOOKUP(B12,TblAthlete[],4,FALSE))</f>
        <v>U15</v>
      </c>
      <c r="E12" s="24" t="str">
        <f>IF(B12="","",VLOOKUP(B12,TblAthlete[],5,FALSE))</f>
        <v>F</v>
      </c>
      <c r="F12" s="26" t="s">
        <v>131</v>
      </c>
    </row>
    <row r="13" spans="1:6" x14ac:dyDescent="0.25">
      <c r="A13" s="10">
        <v>2</v>
      </c>
      <c r="B13" s="28">
        <v>249</v>
      </c>
      <c r="C13" s="36" t="str">
        <f>IF(B13="","",VLOOKUP(B13,TblAthlete[],2,FALSE))</f>
        <v>Grace McClaferty</v>
      </c>
      <c r="D13" s="37" t="str">
        <f>IF(B13="","",VLOOKUP(B13,TblAthlete[],4,FALSE))</f>
        <v>U15</v>
      </c>
      <c r="E13" s="24" t="str">
        <f>IF(B13="","",VLOOKUP(B13,TblAthlete[],5,FALSE))</f>
        <v>F</v>
      </c>
      <c r="F13" s="26" t="s">
        <v>132</v>
      </c>
    </row>
    <row r="14" spans="1:6" x14ac:dyDescent="0.25">
      <c r="A14" s="10">
        <v>1</v>
      </c>
      <c r="B14" s="28">
        <v>253</v>
      </c>
      <c r="C14" s="36" t="str">
        <f>IF(B14="","",VLOOKUP(B14,TblAthlete[],2,FALSE))</f>
        <v>Josh Riley</v>
      </c>
      <c r="D14" s="37" t="str">
        <f>IF(B14="","",VLOOKUP(B14,TblAthlete[],4,FALSE))</f>
        <v>U15</v>
      </c>
      <c r="E14" s="24" t="str">
        <f>IF(B14="","",VLOOKUP(B14,TblAthlete[],5,FALSE))</f>
        <v>M</v>
      </c>
      <c r="F14" s="26" t="s">
        <v>133</v>
      </c>
    </row>
  </sheetData>
  <conditionalFormatting sqref="C5:C12">
    <cfRule type="cellIs" dxfId="9" priority="8" stopIfTrue="1" operator="equal">
      <formula>0</formula>
    </cfRule>
  </conditionalFormatting>
  <conditionalFormatting sqref="C13">
    <cfRule type="cellIs" dxfId="8" priority="2" stopIfTrue="1" operator="equal">
      <formula>0</formula>
    </cfRule>
  </conditionalFormatting>
  <conditionalFormatting sqref="C14">
    <cfRule type="cellIs" dxfId="7" priority="1" stopIfTrue="1" operator="equal">
      <formula>0</formula>
    </cfRule>
  </conditionalFormatting>
  <dataValidations count="1">
    <dataValidation type="list" allowBlank="1" showInputMessage="1" showErrorMessage="1" sqref="F1" xr:uid="{83B2A91F-CB21-477E-97EB-0717980BE929}">
      <formula1>Events</formula1>
    </dataValidation>
  </dataValidations>
  <pageMargins left="0.7" right="0.7" top="0.75" bottom="0.75" header="0.3" footer="0.3"/>
  <pageSetup paperSize="9" orientation="portrait" horizontalDpi="360" verticalDpi="360" r:id="rId1"/>
  <headerFooter>
    <oddFooter>&amp;LUnrestricted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DD6299-CFC3-4A00-96F2-EE31411EB336}">
  <dimension ref="A1:F20"/>
  <sheetViews>
    <sheetView workbookViewId="0">
      <selection activeCell="D33" sqref="C33:D33"/>
    </sheetView>
  </sheetViews>
  <sheetFormatPr defaultRowHeight="15" x14ac:dyDescent="0.25"/>
  <cols>
    <col min="1" max="1" width="11.28515625" customWidth="1"/>
    <col min="2" max="2" width="7.7109375" bestFit="1" customWidth="1"/>
    <col min="3" max="3" width="16.85546875" bestFit="1" customWidth="1"/>
    <col min="4" max="4" width="10.7109375" customWidth="1"/>
  </cols>
  <sheetData>
    <row r="1" spans="1:6" x14ac:dyDescent="0.25">
      <c r="A1" s="1" t="str">
        <f>Names!J2</f>
        <v>Corby AC Club Champs Day 3: 29 August  2018</v>
      </c>
      <c r="F1" s="31" t="s">
        <v>24</v>
      </c>
    </row>
    <row r="3" spans="1:6" x14ac:dyDescent="0.25">
      <c r="A3" s="1" t="str">
        <f>CONCATENATE("Race ",F3, " - ",$F$1)</f>
        <v>Race 1 - 1500m</v>
      </c>
      <c r="D3" s="29"/>
      <c r="E3" s="11"/>
      <c r="F3" s="30">
        <v>1</v>
      </c>
    </row>
    <row r="4" spans="1:6" x14ac:dyDescent="0.25">
      <c r="A4" s="4" t="s">
        <v>0</v>
      </c>
      <c r="B4" s="4" t="s">
        <v>13</v>
      </c>
      <c r="C4" s="5" t="s">
        <v>8</v>
      </c>
      <c r="D4" s="4" t="s">
        <v>1</v>
      </c>
      <c r="E4" s="21" t="s">
        <v>12</v>
      </c>
      <c r="F4" s="6" t="s">
        <v>9</v>
      </c>
    </row>
    <row r="5" spans="1:6" x14ac:dyDescent="0.25">
      <c r="A5" s="7">
        <v>1</v>
      </c>
      <c r="B5" s="27">
        <v>252</v>
      </c>
      <c r="C5" s="8" t="str">
        <f>IF(B5="","",VLOOKUP(B5,TblAthlete[],2,FALSE))</f>
        <v>Max Ranson</v>
      </c>
      <c r="D5" s="22" t="str">
        <f>IF(B5="","",VLOOKUP(B5,TblAthlete[],4,FALSE))</f>
        <v>U15</v>
      </c>
      <c r="E5" s="23" t="str">
        <f>IF(B5="","",VLOOKUP(B5,TblAthlete[],5,FALSE))</f>
        <v>M</v>
      </c>
      <c r="F5" s="9" t="s">
        <v>121</v>
      </c>
    </row>
    <row r="6" spans="1:6" x14ac:dyDescent="0.25">
      <c r="A6" s="7">
        <v>2</v>
      </c>
      <c r="B6" s="27">
        <v>261</v>
      </c>
      <c r="C6" s="8" t="str">
        <f>IF(B6="","",VLOOKUP(B6,TblAthlete[],2,FALSE))</f>
        <v>Sarah Ward</v>
      </c>
      <c r="D6" s="22" t="str">
        <f>IF(B6="","",VLOOKUP(B6,TblAthlete[],4,FALSE))</f>
        <v>Senior</v>
      </c>
      <c r="E6" s="23" t="str">
        <f>IF(B6="","",VLOOKUP(B6,TblAthlete[],5,FALSE))</f>
        <v>F</v>
      </c>
      <c r="F6" s="9" t="s">
        <v>122</v>
      </c>
    </row>
    <row r="7" spans="1:6" x14ac:dyDescent="0.25">
      <c r="A7" s="7">
        <v>3</v>
      </c>
      <c r="B7" s="27">
        <v>262</v>
      </c>
      <c r="C7" s="8" t="str">
        <f>IF(B7="","",VLOOKUP(B7,TblAthlete[],2,FALSE))</f>
        <v>Imogen Dee</v>
      </c>
      <c r="D7" s="22" t="str">
        <f>IF(B7="","",VLOOKUP(B7,TblAthlete[],4,FALSE))</f>
        <v>U17</v>
      </c>
      <c r="E7" s="23" t="str">
        <f>IF(B7="","",VLOOKUP(B7,TblAthlete[],5,FALSE))</f>
        <v>F</v>
      </c>
      <c r="F7" s="9" t="s">
        <v>123</v>
      </c>
    </row>
    <row r="8" spans="1:6" x14ac:dyDescent="0.25">
      <c r="A8" s="7">
        <v>4</v>
      </c>
      <c r="B8" s="27">
        <v>198</v>
      </c>
      <c r="C8" s="8" t="str">
        <f>IF(B8="","",VLOOKUP(B8,TblAthlete[],2,FALSE))</f>
        <v>Eilidh Maclean</v>
      </c>
      <c r="D8" s="22" t="str">
        <f>IF(B8="","",VLOOKUP(B8,TblAthlete[],4,FALSE))</f>
        <v>U17</v>
      </c>
      <c r="E8" s="23" t="str">
        <f>IF(B8="","",VLOOKUP(B8,TblAthlete[],5,FALSE))</f>
        <v>F</v>
      </c>
      <c r="F8" s="9" t="s">
        <v>134</v>
      </c>
    </row>
    <row r="9" spans="1:6" x14ac:dyDescent="0.25">
      <c r="A9" s="7">
        <v>5</v>
      </c>
      <c r="B9" s="27">
        <v>240</v>
      </c>
      <c r="C9" s="8" t="str">
        <f>IF(B9="","",VLOOKUP(B9,TblAthlete[],2,FALSE))</f>
        <v>Karen Cudby</v>
      </c>
      <c r="D9" s="22" t="str">
        <f>IF(B9="","",VLOOKUP(B9,TblAthlete[],4,FALSE))</f>
        <v>V40</v>
      </c>
      <c r="E9" s="23" t="str">
        <f>IF(B9="","",VLOOKUP(B9,TblAthlete[],5,FALSE))</f>
        <v>F</v>
      </c>
      <c r="F9" s="9" t="s">
        <v>135</v>
      </c>
    </row>
    <row r="10" spans="1:6" x14ac:dyDescent="0.25">
      <c r="A10" s="7">
        <v>6</v>
      </c>
      <c r="B10" s="27">
        <v>91</v>
      </c>
      <c r="C10" s="8" t="str">
        <f>IF(B10="","",VLOOKUP(B10,TblAthlete[],2,FALSE))</f>
        <v>Lexi Wilkinson</v>
      </c>
      <c r="D10" s="22" t="str">
        <f>IF(B10="","",VLOOKUP(B10,TblAthlete[],4,FALSE))</f>
        <v>U15</v>
      </c>
      <c r="E10" s="23" t="str">
        <f>IF(B10="","",VLOOKUP(B10,TblAthlete[],5,FALSE))</f>
        <v>F</v>
      </c>
      <c r="F10" s="9" t="s">
        <v>136</v>
      </c>
    </row>
    <row r="11" spans="1:6" x14ac:dyDescent="0.25">
      <c r="A11" s="7">
        <v>7</v>
      </c>
      <c r="B11" s="27">
        <v>241</v>
      </c>
      <c r="C11" s="8" t="str">
        <f>IF(B11="","",VLOOKUP(B11,TblAthlete[],2,FALSE))</f>
        <v>Sebastian Beckwith</v>
      </c>
      <c r="D11" s="22" t="str">
        <f>IF(B11="","",VLOOKUP(B11,TblAthlete[],4,FALSE))</f>
        <v>U15</v>
      </c>
      <c r="E11" s="23" t="str">
        <f>IF(B11="","",VLOOKUP(B11,TblAthlete[],5,FALSE))</f>
        <v>M</v>
      </c>
      <c r="F11" s="9" t="s">
        <v>137</v>
      </c>
    </row>
    <row r="12" spans="1:6" x14ac:dyDescent="0.25">
      <c r="A12" s="10">
        <v>8</v>
      </c>
      <c r="B12" s="28">
        <v>263</v>
      </c>
      <c r="C12" s="20" t="str">
        <f>IF(B12="","",VLOOKUP(B12,TblAthlete[],2,FALSE))</f>
        <v>Charlotte Lund</v>
      </c>
      <c r="D12" s="25" t="str">
        <f>IF(B12="","",VLOOKUP(B12,TblAthlete[],4,FALSE))</f>
        <v>U15</v>
      </c>
      <c r="E12" s="24" t="str">
        <f>IF(B12="","",VLOOKUP(B12,TblAthlete[],5,FALSE))</f>
        <v>F</v>
      </c>
      <c r="F12" s="26" t="s">
        <v>138</v>
      </c>
    </row>
    <row r="13" spans="1:6" x14ac:dyDescent="0.25">
      <c r="A13" s="10">
        <v>9</v>
      </c>
      <c r="B13" s="28">
        <v>100</v>
      </c>
      <c r="C13" s="20" t="str">
        <f>IF(B13="","",VLOOKUP(B13,TblAthlete[],2,FALSE))</f>
        <v>Erin Treacy</v>
      </c>
      <c r="D13" s="25" t="str">
        <f>IF(B13="","",VLOOKUP(B13,TblAthlete[],4,FALSE))</f>
        <v>U17</v>
      </c>
      <c r="E13" s="24" t="str">
        <f>IF(B13="","",VLOOKUP(B13,TblAthlete[],5,FALSE))</f>
        <v>F</v>
      </c>
      <c r="F13" s="26" t="s">
        <v>138</v>
      </c>
    </row>
    <row r="14" spans="1:6" x14ac:dyDescent="0.25">
      <c r="A14" s="10">
        <v>10</v>
      </c>
      <c r="B14" s="28">
        <v>242</v>
      </c>
      <c r="C14" s="20" t="str">
        <f>IF(B14="","",VLOOKUP(B14,TblAthlete[],2,FALSE))</f>
        <v>Herbert Beckwith</v>
      </c>
      <c r="D14" s="25" t="str">
        <f>IF(B14="","",VLOOKUP(B14,TblAthlete[],4,FALSE))</f>
        <v>U13</v>
      </c>
      <c r="E14" s="24" t="str">
        <f>IF(B14="","",VLOOKUP(B14,TblAthlete[],5,FALSE))</f>
        <v>M</v>
      </c>
      <c r="F14" s="26" t="s">
        <v>139</v>
      </c>
    </row>
    <row r="15" spans="1:6" x14ac:dyDescent="0.25">
      <c r="A15" s="10">
        <v>11</v>
      </c>
      <c r="B15" s="28">
        <v>78</v>
      </c>
      <c r="C15" s="20" t="str">
        <f>IF(B15="","",VLOOKUP(B15,TblAthlete[],2,FALSE))</f>
        <v>Natalie Polley</v>
      </c>
      <c r="D15" s="25" t="str">
        <f>IF(B15="","",VLOOKUP(B15,TblAthlete[],4,FALSE))</f>
        <v>Senior</v>
      </c>
      <c r="E15" s="24" t="str">
        <f>IF(B15="","",VLOOKUP(B15,TblAthlete[],5,FALSE))</f>
        <v>F</v>
      </c>
      <c r="F15" s="26" t="s">
        <v>140</v>
      </c>
    </row>
    <row r="16" spans="1:6" x14ac:dyDescent="0.25">
      <c r="A16" s="10">
        <v>12</v>
      </c>
      <c r="B16" s="28">
        <v>200</v>
      </c>
      <c r="C16" s="20" t="str">
        <f>IF(B16="","",VLOOKUP(B16,TblAthlete[],2,FALSE))</f>
        <v>John Treacy</v>
      </c>
      <c r="D16" s="25" t="str">
        <f>IF(B16="","",VLOOKUP(B16,TblAthlete[],4,FALSE))</f>
        <v>V45</v>
      </c>
      <c r="E16" s="24" t="str">
        <f>IF(B16="","",VLOOKUP(B16,TblAthlete[],5,FALSE))</f>
        <v>M</v>
      </c>
      <c r="F16" s="26" t="s">
        <v>141</v>
      </c>
    </row>
    <row r="17" spans="1:6" x14ac:dyDescent="0.25">
      <c r="A17" s="10">
        <v>13</v>
      </c>
      <c r="B17" s="28">
        <v>199</v>
      </c>
      <c r="C17" s="20" t="str">
        <f>IF(B17="","",VLOOKUP(B17,TblAthlete[],2,FALSE))</f>
        <v>Lottie White</v>
      </c>
      <c r="D17" s="25" t="str">
        <f>IF(B17="","",VLOOKUP(B17,TblAthlete[],4,FALSE))</f>
        <v>U13</v>
      </c>
      <c r="E17" s="24" t="str">
        <f>IF(B17="","",VLOOKUP(B17,TblAthlete[],5,FALSE))</f>
        <v>F</v>
      </c>
      <c r="F17" s="26" t="s">
        <v>142</v>
      </c>
    </row>
    <row r="18" spans="1:6" x14ac:dyDescent="0.25">
      <c r="A18" s="10">
        <v>14</v>
      </c>
      <c r="B18" s="28">
        <v>254</v>
      </c>
      <c r="C18" s="20" t="str">
        <f>IF(B18="","",VLOOKUP(B18,TblAthlete[],2,FALSE))</f>
        <v>Ashleigh Walters</v>
      </c>
      <c r="D18" s="25" t="str">
        <f>IF(B18="","",VLOOKUP(B18,TblAthlete[],4,FALSE))</f>
        <v>U15</v>
      </c>
      <c r="E18" s="24" t="str">
        <f>IF(B18="","",VLOOKUP(B18,TblAthlete[],5,FALSE))</f>
        <v>F</v>
      </c>
      <c r="F18" s="26" t="s">
        <v>143</v>
      </c>
    </row>
    <row r="19" spans="1:6" x14ac:dyDescent="0.25">
      <c r="A19" s="10">
        <v>15</v>
      </c>
      <c r="B19" s="28">
        <v>264</v>
      </c>
      <c r="C19" s="20" t="str">
        <f>IF(B19="","",VLOOKUP(B19,TblAthlete[],2,FALSE))</f>
        <v>Benji Dubois</v>
      </c>
      <c r="D19" s="25" t="str">
        <f>IF(B19="","",VLOOKUP(B19,TblAthlete[],4,FALSE))</f>
        <v>U11</v>
      </c>
      <c r="E19" s="24" t="str">
        <f>IF(B19="","",VLOOKUP(B19,TblAthlete[],5,FALSE))</f>
        <v>M</v>
      </c>
      <c r="F19" s="26" t="s">
        <v>144</v>
      </c>
    </row>
    <row r="20" spans="1:6" x14ac:dyDescent="0.25">
      <c r="A20" s="10">
        <v>16</v>
      </c>
      <c r="B20" s="28">
        <v>255</v>
      </c>
      <c r="C20" s="20" t="str">
        <f>IF(B20="","",VLOOKUP(B20,TblAthlete[],2,FALSE))</f>
        <v>Dawn Oram</v>
      </c>
      <c r="D20" s="25" t="str">
        <f>IF(B20="","",VLOOKUP(B20,TblAthlete[],4,FALSE))</f>
        <v>V45</v>
      </c>
      <c r="E20" s="24" t="str">
        <f>IF(B20="","",VLOOKUP(B20,TblAthlete[],5,FALSE))</f>
        <v>F</v>
      </c>
      <c r="F20" s="26" t="s">
        <v>145</v>
      </c>
    </row>
  </sheetData>
  <conditionalFormatting sqref="C5:C12">
    <cfRule type="cellIs" dxfId="6" priority="9" stopIfTrue="1" operator="equal">
      <formula>0</formula>
    </cfRule>
  </conditionalFormatting>
  <conditionalFormatting sqref="C13:C20">
    <cfRule type="cellIs" dxfId="5" priority="1" stopIfTrue="1" operator="equal">
      <formula>0</formula>
    </cfRule>
  </conditionalFormatting>
  <dataValidations count="1">
    <dataValidation type="list" allowBlank="1" showInputMessage="1" showErrorMessage="1" sqref="F1" xr:uid="{C478BAD4-1809-47D8-8A3D-5C101684D97A}">
      <formula1>Events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D1CC5C-7B66-4E9B-A8FE-980DE478C522}">
  <sheetPr>
    <tabColor rgb="FFFFC000"/>
    <pageSetUpPr autoPageBreaks="0"/>
  </sheetPr>
  <dimension ref="B1:K90"/>
  <sheetViews>
    <sheetView workbookViewId="0">
      <pane ySplit="3" topLeftCell="A4" activePane="bottomLeft" state="frozen"/>
      <selection pane="bottomLeft" activeCell="H37" sqref="H37"/>
    </sheetView>
  </sheetViews>
  <sheetFormatPr defaultRowHeight="15" x14ac:dyDescent="0.25"/>
  <cols>
    <col min="2" max="2" width="10.5703125" style="11" customWidth="1"/>
    <col min="3" max="3" width="24.85546875" bestFit="1" customWidth="1"/>
    <col min="4" max="4" width="28.85546875" bestFit="1" customWidth="1"/>
    <col min="5" max="5" width="10.85546875" bestFit="1" customWidth="1"/>
    <col min="6" max="6" width="9.140625" style="11"/>
    <col min="9" max="9" width="13.7109375" bestFit="1" customWidth="1"/>
  </cols>
  <sheetData>
    <row r="1" spans="2:11" ht="20.25" thickBot="1" x14ac:dyDescent="0.35">
      <c r="B1" s="40" t="s">
        <v>19</v>
      </c>
      <c r="C1" s="40"/>
    </row>
    <row r="2" spans="2:11" ht="15.75" thickTop="1" x14ac:dyDescent="0.25">
      <c r="I2" s="1" t="s">
        <v>20</v>
      </c>
      <c r="J2" s="1" t="s">
        <v>105</v>
      </c>
    </row>
    <row r="3" spans="2:11" x14ac:dyDescent="0.25">
      <c r="B3" s="12" t="s">
        <v>13</v>
      </c>
      <c r="C3" s="13" t="s">
        <v>8</v>
      </c>
      <c r="D3" s="14" t="s">
        <v>11</v>
      </c>
      <c r="E3" s="13" t="s">
        <v>1</v>
      </c>
      <c r="F3" s="12" t="s">
        <v>12</v>
      </c>
    </row>
    <row r="4" spans="2:11" ht="20.25" thickBot="1" x14ac:dyDescent="0.35">
      <c r="B4" s="16">
        <v>76</v>
      </c>
      <c r="C4" s="15" t="s">
        <v>38</v>
      </c>
      <c r="D4" s="15" t="s">
        <v>14</v>
      </c>
      <c r="E4" s="15" t="s">
        <v>17</v>
      </c>
      <c r="F4" s="16" t="s">
        <v>16</v>
      </c>
      <c r="I4" s="32" t="s">
        <v>36</v>
      </c>
      <c r="K4" s="32" t="s">
        <v>40</v>
      </c>
    </row>
    <row r="5" spans="2:11" x14ac:dyDescent="0.25">
      <c r="B5" s="16">
        <v>77</v>
      </c>
      <c r="C5" s="15" t="s">
        <v>39</v>
      </c>
      <c r="D5" s="15" t="s">
        <v>14</v>
      </c>
      <c r="E5" s="15" t="s">
        <v>49</v>
      </c>
      <c r="F5" s="16" t="s">
        <v>59</v>
      </c>
      <c r="I5" s="33" t="s">
        <v>23</v>
      </c>
      <c r="K5" s="33" t="s">
        <v>41</v>
      </c>
    </row>
    <row r="6" spans="2:11" x14ac:dyDescent="0.25">
      <c r="B6" s="16">
        <v>78</v>
      </c>
      <c r="C6" s="15" t="s">
        <v>18</v>
      </c>
      <c r="D6" s="15" t="s">
        <v>14</v>
      </c>
      <c r="E6" s="15" t="s">
        <v>45</v>
      </c>
      <c r="F6" s="16" t="s">
        <v>16</v>
      </c>
      <c r="I6" s="34" t="s">
        <v>24</v>
      </c>
      <c r="K6" s="34" t="s">
        <v>42</v>
      </c>
    </row>
    <row r="7" spans="2:11" ht="13.15" customHeight="1" x14ac:dyDescent="0.25">
      <c r="B7" s="16">
        <v>79</v>
      </c>
      <c r="C7" s="15" t="s">
        <v>60</v>
      </c>
      <c r="D7" s="15" t="s">
        <v>14</v>
      </c>
      <c r="E7" s="15" t="s">
        <v>48</v>
      </c>
      <c r="F7" s="16" t="s">
        <v>59</v>
      </c>
      <c r="I7" s="34" t="s">
        <v>25</v>
      </c>
      <c r="K7" s="34" t="s">
        <v>15</v>
      </c>
    </row>
    <row r="8" spans="2:11" x14ac:dyDescent="0.25">
      <c r="B8" s="16">
        <v>80</v>
      </c>
      <c r="C8" s="17" t="s">
        <v>2</v>
      </c>
      <c r="D8" s="15" t="s">
        <v>14</v>
      </c>
      <c r="E8" s="15" t="s">
        <v>43</v>
      </c>
      <c r="F8" s="16" t="s">
        <v>59</v>
      </c>
      <c r="I8" s="34" t="s">
        <v>26</v>
      </c>
      <c r="K8" s="34" t="s">
        <v>43</v>
      </c>
    </row>
    <row r="9" spans="2:11" x14ac:dyDescent="0.25">
      <c r="B9" s="16">
        <v>81</v>
      </c>
      <c r="C9" s="15" t="s">
        <v>61</v>
      </c>
      <c r="D9" s="15" t="s">
        <v>14</v>
      </c>
      <c r="E9" s="15" t="s">
        <v>42</v>
      </c>
      <c r="F9" s="16" t="s">
        <v>59</v>
      </c>
      <c r="I9" s="34" t="s">
        <v>27</v>
      </c>
      <c r="K9" s="34" t="s">
        <v>44</v>
      </c>
    </row>
    <row r="10" spans="2:11" x14ac:dyDescent="0.25">
      <c r="B10" s="16">
        <v>82</v>
      </c>
      <c r="C10" s="15" t="s">
        <v>62</v>
      </c>
      <c r="D10" s="15" t="s">
        <v>14</v>
      </c>
      <c r="E10" s="15" t="s">
        <v>42</v>
      </c>
      <c r="F10" s="16" t="s">
        <v>59</v>
      </c>
      <c r="I10" s="34" t="s">
        <v>28</v>
      </c>
      <c r="K10" s="34" t="s">
        <v>45</v>
      </c>
    </row>
    <row r="11" spans="2:11" x14ac:dyDescent="0.25">
      <c r="B11" s="16">
        <v>83</v>
      </c>
      <c r="C11" s="17" t="s">
        <v>63</v>
      </c>
      <c r="D11" s="15" t="s">
        <v>14</v>
      </c>
      <c r="E11" s="15" t="s">
        <v>42</v>
      </c>
      <c r="F11" s="16" t="s">
        <v>16</v>
      </c>
      <c r="I11" s="34" t="s">
        <v>29</v>
      </c>
      <c r="K11" s="34" t="s">
        <v>46</v>
      </c>
    </row>
    <row r="12" spans="2:11" x14ac:dyDescent="0.25">
      <c r="B12" s="16">
        <v>84</v>
      </c>
      <c r="C12" s="15" t="s">
        <v>64</v>
      </c>
      <c r="D12" s="15" t="s">
        <v>14</v>
      </c>
      <c r="E12" s="15" t="s">
        <v>44</v>
      </c>
      <c r="F12" s="16" t="s">
        <v>59</v>
      </c>
      <c r="I12" s="34" t="s">
        <v>30</v>
      </c>
      <c r="K12" s="34" t="s">
        <v>47</v>
      </c>
    </row>
    <row r="13" spans="2:11" x14ac:dyDescent="0.25">
      <c r="B13" s="16">
        <v>85</v>
      </c>
      <c r="C13" s="15" t="s">
        <v>65</v>
      </c>
      <c r="D13" s="15" t="s">
        <v>14</v>
      </c>
      <c r="E13" s="15" t="s">
        <v>42</v>
      </c>
      <c r="F13" s="16" t="s">
        <v>16</v>
      </c>
      <c r="I13" s="34" t="s">
        <v>21</v>
      </c>
      <c r="K13" s="34" t="s">
        <v>48</v>
      </c>
    </row>
    <row r="14" spans="2:11" x14ac:dyDescent="0.25">
      <c r="B14" s="16">
        <v>86</v>
      </c>
      <c r="C14" s="15" t="s">
        <v>66</v>
      </c>
      <c r="D14" s="15" t="s">
        <v>14</v>
      </c>
      <c r="E14" s="15" t="s">
        <v>15</v>
      </c>
      <c r="F14" s="16" t="s">
        <v>16</v>
      </c>
      <c r="I14" s="34" t="s">
        <v>22</v>
      </c>
      <c r="K14" s="34" t="s">
        <v>17</v>
      </c>
    </row>
    <row r="15" spans="2:11" x14ac:dyDescent="0.25">
      <c r="B15" s="16">
        <v>87</v>
      </c>
      <c r="C15" s="15" t="s">
        <v>67</v>
      </c>
      <c r="D15" s="15" t="s">
        <v>14</v>
      </c>
      <c r="E15" s="15" t="s">
        <v>44</v>
      </c>
      <c r="F15" s="16" t="s">
        <v>16</v>
      </c>
      <c r="I15" s="34" t="s">
        <v>31</v>
      </c>
      <c r="K15" s="34" t="s">
        <v>49</v>
      </c>
    </row>
    <row r="16" spans="2:11" x14ac:dyDescent="0.25">
      <c r="B16" s="16">
        <v>247</v>
      </c>
      <c r="C16" s="15" t="s">
        <v>37</v>
      </c>
      <c r="D16" s="15" t="s">
        <v>14</v>
      </c>
      <c r="E16" s="15" t="s">
        <v>15</v>
      </c>
      <c r="F16" s="16" t="s">
        <v>16</v>
      </c>
      <c r="I16" s="34" t="s">
        <v>32</v>
      </c>
      <c r="K16" s="34" t="s">
        <v>50</v>
      </c>
    </row>
    <row r="17" spans="2:11" x14ac:dyDescent="0.25">
      <c r="B17" s="16">
        <v>243</v>
      </c>
      <c r="C17" s="15" t="s">
        <v>5</v>
      </c>
      <c r="D17" s="15" t="s">
        <v>14</v>
      </c>
      <c r="E17" s="15" t="s">
        <v>43</v>
      </c>
      <c r="F17" s="16" t="s">
        <v>16</v>
      </c>
      <c r="I17" s="34" t="s">
        <v>33</v>
      </c>
      <c r="K17" s="34" t="s">
        <v>51</v>
      </c>
    </row>
    <row r="18" spans="2:11" x14ac:dyDescent="0.25">
      <c r="B18" s="16">
        <v>90</v>
      </c>
      <c r="C18" s="15" t="s">
        <v>68</v>
      </c>
      <c r="D18" s="15" t="s">
        <v>14</v>
      </c>
      <c r="E18" s="15" t="s">
        <v>42</v>
      </c>
      <c r="F18" s="16" t="s">
        <v>16</v>
      </c>
      <c r="I18" s="34" t="s">
        <v>34</v>
      </c>
      <c r="K18" s="34" t="s">
        <v>52</v>
      </c>
    </row>
    <row r="19" spans="2:11" x14ac:dyDescent="0.25">
      <c r="B19" s="16">
        <v>91</v>
      </c>
      <c r="C19" s="15" t="s">
        <v>4</v>
      </c>
      <c r="D19" s="15" t="s">
        <v>14</v>
      </c>
      <c r="E19" s="15" t="s">
        <v>15</v>
      </c>
      <c r="F19" s="16" t="s">
        <v>16</v>
      </c>
      <c r="I19" s="34" t="s">
        <v>35</v>
      </c>
      <c r="K19" s="34" t="s">
        <v>53</v>
      </c>
    </row>
    <row r="20" spans="2:11" x14ac:dyDescent="0.25">
      <c r="B20" s="16">
        <v>92</v>
      </c>
      <c r="C20" s="15" t="s">
        <v>69</v>
      </c>
      <c r="D20" s="15" t="s">
        <v>14</v>
      </c>
      <c r="E20" s="15" t="s">
        <v>15</v>
      </c>
      <c r="F20" s="16" t="s">
        <v>59</v>
      </c>
      <c r="I20" s="38" t="s">
        <v>7</v>
      </c>
      <c r="K20" s="34" t="s">
        <v>54</v>
      </c>
    </row>
    <row r="21" spans="2:11" x14ac:dyDescent="0.25">
      <c r="B21" s="16">
        <v>93</v>
      </c>
      <c r="C21" s="15" t="s">
        <v>70</v>
      </c>
      <c r="D21" s="15" t="s">
        <v>14</v>
      </c>
      <c r="E21" s="15" t="s">
        <v>15</v>
      </c>
      <c r="F21" s="16" t="s">
        <v>59</v>
      </c>
      <c r="I21" s="38" t="s">
        <v>78</v>
      </c>
      <c r="K21" s="34" t="s">
        <v>55</v>
      </c>
    </row>
    <row r="22" spans="2:11" ht="15.75" thickBot="1" x14ac:dyDescent="0.3">
      <c r="B22" s="16">
        <v>253</v>
      </c>
      <c r="C22" s="15" t="s">
        <v>71</v>
      </c>
      <c r="D22" s="15" t="s">
        <v>14</v>
      </c>
      <c r="E22" s="15" t="s">
        <v>15</v>
      </c>
      <c r="F22" s="18" t="s">
        <v>59</v>
      </c>
      <c r="I22" s="39" t="s">
        <v>79</v>
      </c>
      <c r="K22" s="34" t="s">
        <v>56</v>
      </c>
    </row>
    <row r="23" spans="2:11" x14ac:dyDescent="0.25">
      <c r="B23" s="16">
        <v>128</v>
      </c>
      <c r="C23" s="15" t="s">
        <v>77</v>
      </c>
      <c r="D23" s="15" t="s">
        <v>14</v>
      </c>
      <c r="E23" s="15" t="s">
        <v>42</v>
      </c>
      <c r="F23" s="16" t="s">
        <v>16</v>
      </c>
      <c r="K23" s="34" t="s">
        <v>57</v>
      </c>
    </row>
    <row r="24" spans="2:11" ht="15.75" thickBot="1" x14ac:dyDescent="0.3">
      <c r="B24" s="16">
        <v>96</v>
      </c>
      <c r="C24" s="17" t="s">
        <v>72</v>
      </c>
      <c r="D24" s="15" t="s">
        <v>14</v>
      </c>
      <c r="E24" s="15" t="s">
        <v>15</v>
      </c>
      <c r="F24" s="16" t="s">
        <v>59</v>
      </c>
      <c r="K24" s="35" t="s">
        <v>58</v>
      </c>
    </row>
    <row r="25" spans="2:11" x14ac:dyDescent="0.25">
      <c r="B25" s="16">
        <v>97</v>
      </c>
      <c r="C25" s="15" t="s">
        <v>76</v>
      </c>
      <c r="D25" s="15" t="s">
        <v>14</v>
      </c>
      <c r="E25" s="15" t="s">
        <v>43</v>
      </c>
      <c r="F25" s="16" t="s">
        <v>16</v>
      </c>
    </row>
    <row r="26" spans="2:11" x14ac:dyDescent="0.25">
      <c r="B26" s="16">
        <v>98</v>
      </c>
      <c r="C26" s="15" t="s">
        <v>73</v>
      </c>
      <c r="D26" s="15" t="s">
        <v>14</v>
      </c>
      <c r="E26" s="19" t="s">
        <v>51</v>
      </c>
      <c r="F26" s="16" t="s">
        <v>59</v>
      </c>
    </row>
    <row r="27" spans="2:11" x14ac:dyDescent="0.25">
      <c r="B27" s="16">
        <v>99</v>
      </c>
      <c r="C27" s="15" t="s">
        <v>74</v>
      </c>
      <c r="D27" s="15" t="s">
        <v>14</v>
      </c>
      <c r="E27" s="15" t="s">
        <v>17</v>
      </c>
      <c r="F27" s="16" t="s">
        <v>59</v>
      </c>
    </row>
    <row r="28" spans="2:11" x14ac:dyDescent="0.25">
      <c r="B28" s="16">
        <v>100</v>
      </c>
      <c r="C28" s="15" t="s">
        <v>10</v>
      </c>
      <c r="D28" s="15" t="s">
        <v>14</v>
      </c>
      <c r="E28" s="15" t="s">
        <v>43</v>
      </c>
      <c r="F28" s="16" t="s">
        <v>16</v>
      </c>
    </row>
    <row r="29" spans="2:11" x14ac:dyDescent="0.25">
      <c r="B29" s="16">
        <v>264</v>
      </c>
      <c r="C29" s="15" t="s">
        <v>75</v>
      </c>
      <c r="D29" s="15" t="s">
        <v>14</v>
      </c>
      <c r="E29" s="15" t="s">
        <v>41</v>
      </c>
      <c r="F29" s="16" t="s">
        <v>59</v>
      </c>
    </row>
    <row r="30" spans="2:11" x14ac:dyDescent="0.25">
      <c r="B30" s="16">
        <v>197</v>
      </c>
      <c r="C30" s="15" t="s">
        <v>3</v>
      </c>
      <c r="D30" s="15" t="s">
        <v>14</v>
      </c>
      <c r="E30" s="19" t="s">
        <v>42</v>
      </c>
      <c r="F30" s="16" t="s">
        <v>59</v>
      </c>
    </row>
    <row r="31" spans="2:11" x14ac:dyDescent="0.25">
      <c r="B31" s="16">
        <v>240</v>
      </c>
      <c r="C31" s="15" t="s">
        <v>6</v>
      </c>
      <c r="D31" s="15" t="s">
        <v>14</v>
      </c>
      <c r="E31" s="15" t="s">
        <v>48</v>
      </c>
      <c r="F31" s="16" t="s">
        <v>16</v>
      </c>
    </row>
    <row r="32" spans="2:11" x14ac:dyDescent="0.25">
      <c r="B32" s="16">
        <v>75</v>
      </c>
      <c r="C32" s="15" t="s">
        <v>80</v>
      </c>
      <c r="D32" s="15" t="s">
        <v>14</v>
      </c>
      <c r="E32" s="15" t="s">
        <v>45</v>
      </c>
      <c r="F32" s="16" t="s">
        <v>16</v>
      </c>
    </row>
    <row r="33" spans="2:6" x14ac:dyDescent="0.25">
      <c r="B33" s="16">
        <v>129</v>
      </c>
      <c r="C33" s="15" t="s">
        <v>81</v>
      </c>
      <c r="D33" s="15" t="s">
        <v>14</v>
      </c>
      <c r="E33" s="15" t="s">
        <v>44</v>
      </c>
      <c r="F33" s="16" t="s">
        <v>16</v>
      </c>
    </row>
    <row r="34" spans="2:6" x14ac:dyDescent="0.25">
      <c r="B34" s="16">
        <v>193</v>
      </c>
      <c r="C34" s="15" t="s">
        <v>82</v>
      </c>
      <c r="D34" s="15" t="s">
        <v>14</v>
      </c>
      <c r="E34" s="15" t="s">
        <v>15</v>
      </c>
      <c r="F34" s="16" t="s">
        <v>16</v>
      </c>
    </row>
    <row r="35" spans="2:6" x14ac:dyDescent="0.25">
      <c r="B35" s="16">
        <v>194</v>
      </c>
      <c r="C35" s="15" t="s">
        <v>83</v>
      </c>
      <c r="D35" s="15" t="s">
        <v>14</v>
      </c>
      <c r="E35" s="15" t="s">
        <v>42</v>
      </c>
      <c r="F35" s="16" t="s">
        <v>16</v>
      </c>
    </row>
    <row r="36" spans="2:6" x14ac:dyDescent="0.25">
      <c r="B36" s="16">
        <v>195</v>
      </c>
      <c r="C36" s="15" t="s">
        <v>84</v>
      </c>
      <c r="D36" s="15" t="s">
        <v>14</v>
      </c>
      <c r="E36" s="15" t="s">
        <v>42</v>
      </c>
      <c r="F36" s="16" t="s">
        <v>59</v>
      </c>
    </row>
    <row r="37" spans="2:6" x14ac:dyDescent="0.25">
      <c r="B37" s="16">
        <v>248</v>
      </c>
      <c r="C37" s="15" t="s">
        <v>85</v>
      </c>
      <c r="D37" s="15" t="s">
        <v>14</v>
      </c>
      <c r="E37" t="s">
        <v>42</v>
      </c>
      <c r="F37" s="16" t="s">
        <v>16</v>
      </c>
    </row>
    <row r="38" spans="2:6" x14ac:dyDescent="0.25">
      <c r="B38" s="16">
        <v>198</v>
      </c>
      <c r="C38" t="s">
        <v>86</v>
      </c>
      <c r="D38" s="15" t="s">
        <v>14</v>
      </c>
      <c r="E38" t="s">
        <v>43</v>
      </c>
      <c r="F38" s="16" t="s">
        <v>16</v>
      </c>
    </row>
    <row r="39" spans="2:6" x14ac:dyDescent="0.25">
      <c r="B39" s="16">
        <v>199</v>
      </c>
      <c r="C39" t="s">
        <v>87</v>
      </c>
      <c r="D39" s="15" t="s">
        <v>14</v>
      </c>
      <c r="E39" t="s">
        <v>42</v>
      </c>
      <c r="F39" s="16" t="s">
        <v>16</v>
      </c>
    </row>
    <row r="40" spans="2:6" x14ac:dyDescent="0.25">
      <c r="B40" s="16">
        <v>200</v>
      </c>
      <c r="C40" s="15" t="s">
        <v>88</v>
      </c>
      <c r="D40" s="15" t="s">
        <v>14</v>
      </c>
      <c r="E40" s="15" t="s">
        <v>17</v>
      </c>
      <c r="F40" s="16" t="s">
        <v>59</v>
      </c>
    </row>
    <row r="41" spans="2:6" x14ac:dyDescent="0.25">
      <c r="B41" s="11">
        <v>241</v>
      </c>
      <c r="C41" t="s">
        <v>89</v>
      </c>
      <c r="D41" s="15" t="s">
        <v>14</v>
      </c>
      <c r="E41" t="s">
        <v>15</v>
      </c>
      <c r="F41" s="16" t="s">
        <v>59</v>
      </c>
    </row>
    <row r="42" spans="2:6" x14ac:dyDescent="0.25">
      <c r="B42" s="11">
        <v>242</v>
      </c>
      <c r="C42" t="s">
        <v>90</v>
      </c>
      <c r="D42" s="15" t="s">
        <v>14</v>
      </c>
      <c r="E42" t="s">
        <v>42</v>
      </c>
      <c r="F42" s="16" t="s">
        <v>59</v>
      </c>
    </row>
    <row r="43" spans="2:6" x14ac:dyDescent="0.25">
      <c r="B43" s="11" t="s">
        <v>117</v>
      </c>
      <c r="C43" t="s">
        <v>93</v>
      </c>
      <c r="D43" s="15" t="s">
        <v>14</v>
      </c>
      <c r="E43" t="s">
        <v>44</v>
      </c>
      <c r="F43" s="16" t="s">
        <v>59</v>
      </c>
    </row>
    <row r="44" spans="2:6" x14ac:dyDescent="0.25">
      <c r="B44" s="11" t="s">
        <v>118</v>
      </c>
      <c r="C44" t="s">
        <v>92</v>
      </c>
      <c r="D44" s="15" t="s">
        <v>14</v>
      </c>
      <c r="E44" t="s">
        <v>45</v>
      </c>
      <c r="F44" s="16" t="s">
        <v>59</v>
      </c>
    </row>
    <row r="45" spans="2:6" x14ac:dyDescent="0.25">
      <c r="B45" s="11">
        <v>244</v>
      </c>
      <c r="C45" t="s">
        <v>94</v>
      </c>
      <c r="D45" s="15" t="s">
        <v>14</v>
      </c>
      <c r="E45" t="s">
        <v>42</v>
      </c>
      <c r="F45" s="16" t="s">
        <v>16</v>
      </c>
    </row>
    <row r="46" spans="2:6" x14ac:dyDescent="0.25">
      <c r="B46" s="11">
        <v>245</v>
      </c>
      <c r="C46" t="s">
        <v>95</v>
      </c>
      <c r="D46" s="15" t="s">
        <v>14</v>
      </c>
      <c r="E46" t="s">
        <v>48</v>
      </c>
      <c r="F46" s="16" t="s">
        <v>59</v>
      </c>
    </row>
    <row r="47" spans="2:6" x14ac:dyDescent="0.25">
      <c r="B47" s="16">
        <v>246</v>
      </c>
      <c r="C47" s="15" t="s">
        <v>96</v>
      </c>
      <c r="D47" s="15" t="s">
        <v>14</v>
      </c>
      <c r="E47" s="15" t="s">
        <v>42</v>
      </c>
      <c r="F47" s="16" t="s">
        <v>59</v>
      </c>
    </row>
    <row r="48" spans="2:6" x14ac:dyDescent="0.25">
      <c r="B48" s="16">
        <v>249</v>
      </c>
      <c r="C48" s="15" t="s">
        <v>97</v>
      </c>
      <c r="D48" s="15" t="s">
        <v>14</v>
      </c>
      <c r="E48" s="15" t="s">
        <v>15</v>
      </c>
      <c r="F48" s="16" t="s">
        <v>16</v>
      </c>
    </row>
    <row r="49" spans="2:6" x14ac:dyDescent="0.25">
      <c r="B49" s="11">
        <v>251</v>
      </c>
      <c r="C49" t="s">
        <v>98</v>
      </c>
      <c r="D49" s="15" t="s">
        <v>14</v>
      </c>
      <c r="E49" t="s">
        <v>41</v>
      </c>
      <c r="F49" s="16" t="s">
        <v>59</v>
      </c>
    </row>
    <row r="50" spans="2:6" x14ac:dyDescent="0.25">
      <c r="B50" s="11">
        <v>252</v>
      </c>
      <c r="C50" t="s">
        <v>99</v>
      </c>
      <c r="D50" s="15" t="s">
        <v>14</v>
      </c>
      <c r="E50" t="s">
        <v>15</v>
      </c>
      <c r="F50" s="16" t="s">
        <v>59</v>
      </c>
    </row>
    <row r="51" spans="2:6" x14ac:dyDescent="0.25">
      <c r="B51" s="11">
        <v>254</v>
      </c>
      <c r="C51" t="s">
        <v>100</v>
      </c>
      <c r="D51" s="15" t="s">
        <v>14</v>
      </c>
      <c r="E51" t="s">
        <v>15</v>
      </c>
      <c r="F51" s="16" t="s">
        <v>16</v>
      </c>
    </row>
    <row r="52" spans="2:6" x14ac:dyDescent="0.25">
      <c r="B52" s="11">
        <v>255</v>
      </c>
      <c r="C52" t="s">
        <v>101</v>
      </c>
      <c r="D52" s="15" t="s">
        <v>14</v>
      </c>
      <c r="E52" s="15" t="s">
        <v>17</v>
      </c>
      <c r="F52" s="16" t="s">
        <v>16</v>
      </c>
    </row>
    <row r="53" spans="2:6" x14ac:dyDescent="0.25">
      <c r="B53" s="16">
        <v>261</v>
      </c>
      <c r="C53" t="s">
        <v>102</v>
      </c>
      <c r="D53" s="15" t="s">
        <v>14</v>
      </c>
      <c r="E53" t="s">
        <v>45</v>
      </c>
      <c r="F53" s="16" t="s">
        <v>16</v>
      </c>
    </row>
    <row r="54" spans="2:6" x14ac:dyDescent="0.25">
      <c r="B54" s="11">
        <v>262</v>
      </c>
      <c r="C54" t="s">
        <v>103</v>
      </c>
      <c r="D54" s="15" t="s">
        <v>14</v>
      </c>
      <c r="E54" t="s">
        <v>43</v>
      </c>
      <c r="F54" s="16" t="s">
        <v>16</v>
      </c>
    </row>
    <row r="55" spans="2:6" x14ac:dyDescent="0.25">
      <c r="B55" s="11">
        <v>263</v>
      </c>
      <c r="C55" t="s">
        <v>104</v>
      </c>
      <c r="D55" s="15" t="s">
        <v>14</v>
      </c>
      <c r="E55" t="s">
        <v>15</v>
      </c>
      <c r="F55" s="16" t="s">
        <v>16</v>
      </c>
    </row>
    <row r="56" spans="2:6" x14ac:dyDescent="0.25">
      <c r="B56" s="16"/>
      <c r="D56" s="15"/>
      <c r="F56" s="16"/>
    </row>
    <row r="57" spans="2:6" x14ac:dyDescent="0.25">
      <c r="B57" s="16"/>
      <c r="C57" s="15"/>
      <c r="D57" s="15"/>
      <c r="E57" s="15"/>
      <c r="F57" s="16"/>
    </row>
    <row r="58" spans="2:6" x14ac:dyDescent="0.25">
      <c r="B58" s="16"/>
      <c r="C58" s="15"/>
      <c r="D58" s="15"/>
      <c r="E58" s="15"/>
      <c r="F58" s="16"/>
    </row>
    <row r="59" spans="2:6" x14ac:dyDescent="0.25">
      <c r="D59" s="15"/>
      <c r="F59" s="16"/>
    </row>
    <row r="60" spans="2:6" x14ac:dyDescent="0.25">
      <c r="B60" s="16"/>
      <c r="C60" s="15"/>
      <c r="D60" s="15"/>
      <c r="E60" s="15"/>
      <c r="F60" s="16"/>
    </row>
    <row r="61" spans="2:6" x14ac:dyDescent="0.25">
      <c r="B61" s="16"/>
      <c r="C61" s="19"/>
      <c r="D61" s="15"/>
      <c r="E61" s="15"/>
      <c r="F61" s="16"/>
    </row>
    <row r="62" spans="2:6" x14ac:dyDescent="0.25">
      <c r="B62" s="16"/>
      <c r="C62" s="19"/>
      <c r="D62" s="15"/>
      <c r="E62" s="19"/>
      <c r="F62" s="16"/>
    </row>
    <row r="63" spans="2:6" x14ac:dyDescent="0.25">
      <c r="B63" s="16"/>
      <c r="C63" s="15"/>
      <c r="D63" s="15"/>
      <c r="E63" s="15"/>
      <c r="F63" s="16"/>
    </row>
    <row r="64" spans="2:6" x14ac:dyDescent="0.25">
      <c r="B64" s="16"/>
      <c r="C64" s="15"/>
      <c r="D64" s="15"/>
      <c r="E64" s="15"/>
      <c r="F64" s="16"/>
    </row>
    <row r="65" spans="2:6" x14ac:dyDescent="0.25">
      <c r="B65" s="16"/>
      <c r="C65" s="15"/>
      <c r="D65" s="15"/>
      <c r="E65" s="15"/>
      <c r="F65" s="16"/>
    </row>
    <row r="66" spans="2:6" x14ac:dyDescent="0.25">
      <c r="B66" s="16"/>
      <c r="C66" s="15"/>
      <c r="D66" s="15"/>
      <c r="E66" s="15"/>
      <c r="F66" s="16"/>
    </row>
    <row r="67" spans="2:6" x14ac:dyDescent="0.25">
      <c r="B67" s="16"/>
      <c r="D67" s="15"/>
      <c r="F67" s="16"/>
    </row>
    <row r="68" spans="2:6" x14ac:dyDescent="0.25">
      <c r="B68" s="16"/>
      <c r="D68" s="15"/>
      <c r="F68" s="16"/>
    </row>
    <row r="69" spans="2:6" x14ac:dyDescent="0.25">
      <c r="B69" s="16"/>
      <c r="D69" s="15"/>
      <c r="E69" s="15"/>
      <c r="F69" s="16"/>
    </row>
    <row r="70" spans="2:6" x14ac:dyDescent="0.25">
      <c r="D70" s="15"/>
      <c r="F70" s="16"/>
    </row>
    <row r="71" spans="2:6" x14ac:dyDescent="0.25">
      <c r="D71" s="15"/>
      <c r="F71" s="16"/>
    </row>
    <row r="72" spans="2:6" x14ac:dyDescent="0.25">
      <c r="D72" s="15"/>
      <c r="F72" s="16"/>
    </row>
    <row r="73" spans="2:6" x14ac:dyDescent="0.25">
      <c r="D73" s="15"/>
      <c r="F73" s="16"/>
    </row>
    <row r="74" spans="2:6" x14ac:dyDescent="0.25">
      <c r="D74" s="15"/>
      <c r="F74" s="16"/>
    </row>
    <row r="75" spans="2:6" x14ac:dyDescent="0.25">
      <c r="D75" s="15"/>
      <c r="F75" s="16"/>
    </row>
    <row r="76" spans="2:6" x14ac:dyDescent="0.25">
      <c r="D76" s="15"/>
      <c r="F76" s="16"/>
    </row>
    <row r="77" spans="2:6" x14ac:dyDescent="0.25">
      <c r="D77" s="15"/>
      <c r="F77" s="16"/>
    </row>
    <row r="78" spans="2:6" x14ac:dyDescent="0.25">
      <c r="D78" s="15"/>
      <c r="F78" s="16"/>
    </row>
    <row r="79" spans="2:6" x14ac:dyDescent="0.25">
      <c r="D79" s="15"/>
      <c r="F79" s="16"/>
    </row>
    <row r="80" spans="2:6" x14ac:dyDescent="0.25">
      <c r="D80" s="15"/>
      <c r="F80" s="16"/>
    </row>
    <row r="81" spans="4:6" x14ac:dyDescent="0.25">
      <c r="D81" s="15"/>
      <c r="F81" s="16"/>
    </row>
    <row r="82" spans="4:6" x14ac:dyDescent="0.25">
      <c r="D82" s="15"/>
      <c r="F82" s="16"/>
    </row>
    <row r="83" spans="4:6" x14ac:dyDescent="0.25">
      <c r="D83" s="15"/>
      <c r="F83" s="16"/>
    </row>
    <row r="84" spans="4:6" x14ac:dyDescent="0.25">
      <c r="D84" s="15"/>
      <c r="F84" s="16"/>
    </row>
    <row r="85" spans="4:6" x14ac:dyDescent="0.25">
      <c r="D85" s="15"/>
      <c r="F85" s="16"/>
    </row>
    <row r="86" spans="4:6" x14ac:dyDescent="0.25">
      <c r="D86" s="15"/>
      <c r="F86" s="16"/>
    </row>
    <row r="87" spans="4:6" x14ac:dyDescent="0.25">
      <c r="D87" s="15"/>
      <c r="F87" s="16"/>
    </row>
    <row r="88" spans="4:6" x14ac:dyDescent="0.25">
      <c r="D88" s="15"/>
      <c r="F88" s="16"/>
    </row>
    <row r="89" spans="4:6" x14ac:dyDescent="0.25">
      <c r="D89" s="15"/>
      <c r="F89" s="16"/>
    </row>
    <row r="90" spans="4:6" x14ac:dyDescent="0.25">
      <c r="D90" s="15"/>
      <c r="F90" s="16"/>
    </row>
  </sheetData>
  <mergeCells count="1">
    <mergeCell ref="B1:C1"/>
  </mergeCells>
  <conditionalFormatting sqref="C10">
    <cfRule type="cellIs" dxfId="4" priority="84" stopIfTrue="1" operator="equal">
      <formula>0</formula>
    </cfRule>
  </conditionalFormatting>
  <conditionalFormatting sqref="C12">
    <cfRule type="cellIs" dxfId="3" priority="83" stopIfTrue="1" operator="equal">
      <formula>0</formula>
    </cfRule>
  </conditionalFormatting>
  <conditionalFormatting sqref="C13">
    <cfRule type="cellIs" dxfId="2" priority="82" stopIfTrue="1" operator="equal">
      <formula>0</formula>
    </cfRule>
  </conditionalFormatting>
  <conditionalFormatting sqref="C17">
    <cfRule type="cellIs" dxfId="1" priority="81" stopIfTrue="1" operator="equal">
      <formula>0</formula>
    </cfRule>
  </conditionalFormatting>
  <dataValidations count="1">
    <dataValidation type="list" allowBlank="1" showInputMessage="1" showErrorMessage="1" sqref="E4:E104" xr:uid="{C6D90EF4-E091-4D1E-8033-10158D9C7300}">
      <formula1>$K$5:$K$24</formula1>
    </dataValidation>
  </dataValidations>
  <pageMargins left="0.7" right="0.7" top="0.75" bottom="0.75" header="0.3" footer="0.3"/>
  <pageSetup paperSize="9" orientation="portrait" r:id="rId1"/>
  <headerFooter>
    <oddFooter>&amp;L&amp;"Calibri,Regular"&amp;08&amp;KA5A5A5ISS Classification -&amp;K000000 &amp;K00C000Unrestricted</oddFooter>
    <evenFooter>&amp;L&amp;"Calibri,Regular"&amp;08&amp;KA5A5A5ISS Classification -&amp;K000000 &amp;K00C000Unrestricted</evenFooter>
    <firstFooter>&amp;L&amp;"Calibri,Regular"&amp;08&amp;KA5A5A5ISS Classification -&amp;K000000 &amp;K00C000Unrestricted</first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2</vt:i4>
      </vt:variant>
    </vt:vector>
  </HeadingPairs>
  <TitlesOfParts>
    <vt:vector size="7" baseType="lpstr">
      <vt:lpstr>75m</vt:lpstr>
      <vt:lpstr>100m</vt:lpstr>
      <vt:lpstr>Long Jump</vt:lpstr>
      <vt:lpstr>1500m</vt:lpstr>
      <vt:lpstr>Names</vt:lpstr>
      <vt:lpstr>AgeGroups</vt:lpstr>
      <vt:lpstr>Events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Ian Merriman</dc:creator>
  <cp:keywords>C_Unrestricted</cp:keywords>
  <cp:lastModifiedBy>Wilson, Jesse (DF PL S&amp;SE EU UK PRS CON)</cp:lastModifiedBy>
  <dcterms:created xsi:type="dcterms:W3CDTF">2017-03-28T17:02:01Z</dcterms:created>
  <dcterms:modified xsi:type="dcterms:W3CDTF">2019-08-29T20:47:47Z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ument Confidentiality">
    <vt:lpwstr>Unrestricted</vt:lpwstr>
  </property>
</Properties>
</file>