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teve\Documents\EYAL\EYAL 2021\20210912 Watford Match 3\"/>
    </mc:Choice>
  </mc:AlternateContent>
  <xr:revisionPtr revIDLastSave="0" documentId="13_ncr:1_{9B8CDE53-C9B7-4A25-BEC4-D2BC7EBAF3C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Overallresults" sheetId="2" r:id="rId1"/>
    <sheet name="Under13Girls" sheetId="3" r:id="rId2"/>
    <sheet name="Under15Girls" sheetId="4" r:id="rId3"/>
    <sheet name="Under17Women" sheetId="5" r:id="rId4"/>
    <sheet name="Under13Boys" sheetId="6" r:id="rId5"/>
    <sheet name="Under15Boys" sheetId="7" r:id="rId6"/>
    <sheet name="Under17Men" sheetId="8" r:id="rId7"/>
    <sheet name="Non-scorers" sheetId="10" r:id="rId8"/>
    <sheet name="Decsheets" sheetId="1" r:id="rId9"/>
  </sheets>
  <externalReferences>
    <externalReference r:id="rId10"/>
  </externalReferences>
  <definedNames>
    <definedName name="Age">[1]Dec!$A$326:$B$334</definedName>
    <definedName name="club">Decsheets!$S$4:$Y$12</definedName>
    <definedName name="_xlnm.Print_Area" localSheetId="8">Decsheets!$A$1</definedName>
    <definedName name="_xlnm.Print_Area" localSheetId="7">'Non-scorers'!$W$1:$AG$70,'Non-scorers'!$W$73:$AG$146,'Non-scorers'!$W$148:$AG$220</definedName>
    <definedName name="_xlnm.Print_Area" localSheetId="0">Overallresults!$B$38:$O$68</definedName>
    <definedName name="_xlnm.Print_Area" localSheetId="4">Under13Boys!$W$1:$AC$107</definedName>
    <definedName name="_xlnm.Print_Area" localSheetId="1">Under13Girls!$W$1:$AD$104</definedName>
    <definedName name="_xlnm.Print_Area" localSheetId="5">Under15Boys!$W$1:$AC$129</definedName>
    <definedName name="_xlnm.Print_Area" localSheetId="2">Under15Girls!$W$1:$AC$125</definedName>
    <definedName name="_xlnm.Print_Area" localSheetId="6">Under17Men!$W$1:$AC$131</definedName>
    <definedName name="_xlnm.Print_Area" localSheetId="3">Under17Women!$W$1:$AC$131</definedName>
    <definedName name="SMA">Decsheets!#REF!</definedName>
    <definedName name="SMB">Decsheets!#REF!</definedName>
    <definedName name="SWA">Decsheets!$A$101:$Q$116</definedName>
    <definedName name="SWB">Decsheets!$A$117:$Q$131</definedName>
    <definedName name="U13BA">Decsheets!$A$77:$Q$88</definedName>
    <definedName name="U13BB">Decsheets!$A$89:$Q$99</definedName>
    <definedName name="U13GA">Decsheets!$A$164:$Q$174</definedName>
    <definedName name="U13GB">Decsheets!$A$176:$Q$185</definedName>
    <definedName name="U15_Boys">Decsheets!$A$47:$Q$61</definedName>
    <definedName name="U15BA">Decsheets!$A$47:$Q$61</definedName>
    <definedName name="U15BB">Decsheets!$A$62:$Q$75</definedName>
    <definedName name="U15GA">Decsheets!$A$134:$Q$147</definedName>
    <definedName name="U15GB">Decsheets!$A$149:$Q$161</definedName>
    <definedName name="U17MA">Decsheets!$A$15:$Q$30</definedName>
    <definedName name="U17MB">Decsheets!$A$31:$Q$46</definedName>
  </definedNames>
  <calcPr calcId="191029"/>
</workbook>
</file>

<file path=xl/calcChain.xml><?xml version="1.0" encoding="utf-8"?>
<calcChain xmlns="http://schemas.openxmlformats.org/spreadsheetml/2006/main">
  <c r="F117" i="5" l="1"/>
  <c r="L49" i="2" l="1"/>
  <c r="C101" i="8"/>
  <c r="AC152" i="10"/>
  <c r="AD152" i="10"/>
  <c r="AG152" i="10"/>
  <c r="AC153" i="10"/>
  <c r="AD153" i="10"/>
  <c r="AG153" i="10"/>
  <c r="AC154" i="10"/>
  <c r="AD154" i="10"/>
  <c r="AG154" i="10"/>
  <c r="AC155" i="10"/>
  <c r="AD155" i="10"/>
  <c r="AG155" i="10"/>
  <c r="AC156" i="10"/>
  <c r="AD156" i="10"/>
  <c r="AG156" i="10"/>
  <c r="AC157" i="10"/>
  <c r="AD157" i="10"/>
  <c r="AG157" i="10"/>
  <c r="AC158" i="10"/>
  <c r="AD158" i="10"/>
  <c r="AG158" i="10"/>
  <c r="AC159" i="10"/>
  <c r="AD159" i="10"/>
  <c r="AG159" i="10"/>
  <c r="AC160" i="10"/>
  <c r="AD160" i="10"/>
  <c r="AG160" i="10"/>
  <c r="AC161" i="10"/>
  <c r="AD161" i="10"/>
  <c r="AG161" i="10"/>
  <c r="AC162" i="10"/>
  <c r="AD162" i="10"/>
  <c r="AG162" i="10"/>
  <c r="AC163" i="10"/>
  <c r="AD163" i="10"/>
  <c r="AG163" i="10"/>
  <c r="AC164" i="10"/>
  <c r="AD164" i="10"/>
  <c r="AG164" i="10"/>
  <c r="AC165" i="10"/>
  <c r="AD165" i="10"/>
  <c r="AG165" i="10"/>
  <c r="AC166" i="10"/>
  <c r="AD166" i="10"/>
  <c r="AG166" i="10"/>
  <c r="AC167" i="10"/>
  <c r="AD167" i="10"/>
  <c r="AG167" i="10"/>
  <c r="AC168" i="10"/>
  <c r="AD168" i="10"/>
  <c r="AG168" i="10"/>
  <c r="AC169" i="10"/>
  <c r="AD169" i="10"/>
  <c r="AG169" i="10"/>
  <c r="AC170" i="10"/>
  <c r="AD170" i="10"/>
  <c r="AG170" i="10"/>
  <c r="AC171" i="10"/>
  <c r="AD171" i="10"/>
  <c r="AG171" i="10"/>
  <c r="AC172" i="10"/>
  <c r="AD172" i="10"/>
  <c r="AG172" i="10"/>
  <c r="AC173" i="10"/>
  <c r="AD173" i="10"/>
  <c r="AG173" i="10"/>
  <c r="AC174" i="10"/>
  <c r="AD174" i="10"/>
  <c r="AG174" i="10"/>
  <c r="AC175" i="10"/>
  <c r="AD175" i="10"/>
  <c r="AG175" i="10"/>
  <c r="AC176" i="10"/>
  <c r="AD176" i="10"/>
  <c r="AG176" i="10"/>
  <c r="AC177" i="10"/>
  <c r="AD177" i="10"/>
  <c r="AG177" i="10"/>
  <c r="AC178" i="10"/>
  <c r="AD178" i="10"/>
  <c r="AG178" i="10"/>
  <c r="AC179" i="10"/>
  <c r="AD179" i="10"/>
  <c r="AG179" i="10"/>
  <c r="AC180" i="10"/>
  <c r="AD180" i="10"/>
  <c r="AG180" i="10"/>
  <c r="AC181" i="10"/>
  <c r="AD181" i="10"/>
  <c r="AG181" i="10"/>
  <c r="AC182" i="10"/>
  <c r="AD182" i="10"/>
  <c r="AG182" i="10"/>
  <c r="AC183" i="10"/>
  <c r="AD183" i="10"/>
  <c r="AG183" i="10"/>
  <c r="AC184" i="10"/>
  <c r="AD184" i="10"/>
  <c r="AG184" i="10"/>
  <c r="AC185" i="10"/>
  <c r="AD185" i="10"/>
  <c r="AG185" i="10"/>
  <c r="AC186" i="10"/>
  <c r="AD186" i="10"/>
  <c r="AG186" i="10"/>
  <c r="AC187" i="10"/>
  <c r="AD187" i="10"/>
  <c r="AG187" i="10"/>
  <c r="AC188" i="10"/>
  <c r="AD188" i="10"/>
  <c r="AG188" i="10"/>
  <c r="AC189" i="10"/>
  <c r="AD189" i="10"/>
  <c r="AG189" i="10"/>
  <c r="AC190" i="10"/>
  <c r="AD190" i="10"/>
  <c r="AG190" i="10"/>
  <c r="AC191" i="10"/>
  <c r="AD191" i="10"/>
  <c r="AG191" i="10"/>
  <c r="AC192" i="10"/>
  <c r="AD192" i="10"/>
  <c r="AG192" i="10"/>
  <c r="AC193" i="10"/>
  <c r="AD193" i="10"/>
  <c r="AG193" i="10"/>
  <c r="AC194" i="10"/>
  <c r="AD194" i="10"/>
  <c r="AG194" i="10"/>
  <c r="AC195" i="10"/>
  <c r="AD195" i="10"/>
  <c r="AG195" i="10"/>
  <c r="AC196" i="10"/>
  <c r="AD196" i="10"/>
  <c r="AG196" i="10"/>
  <c r="AC197" i="10"/>
  <c r="AD197" i="10"/>
  <c r="AG197" i="10"/>
  <c r="AC198" i="10"/>
  <c r="AD198" i="10"/>
  <c r="AG198" i="10"/>
  <c r="AC199" i="10"/>
  <c r="AD199" i="10"/>
  <c r="AG199" i="10"/>
  <c r="AC200" i="10"/>
  <c r="AD200" i="10"/>
  <c r="AG200" i="10"/>
  <c r="AC201" i="10"/>
  <c r="AD201" i="10"/>
  <c r="AG201" i="10"/>
  <c r="AG151" i="10"/>
  <c r="AD151" i="10"/>
  <c r="AC151" i="10"/>
  <c r="W152" i="10"/>
  <c r="X152" i="10"/>
  <c r="AA152" i="10"/>
  <c r="W153" i="10"/>
  <c r="X153" i="10"/>
  <c r="AA153" i="10"/>
  <c r="W154" i="10"/>
  <c r="X154" i="10"/>
  <c r="AA154" i="10"/>
  <c r="W155" i="10"/>
  <c r="X155" i="10"/>
  <c r="AA155" i="10"/>
  <c r="W156" i="10"/>
  <c r="X156" i="10"/>
  <c r="AA156" i="10"/>
  <c r="W157" i="10"/>
  <c r="X157" i="10"/>
  <c r="AA157" i="10"/>
  <c r="W158" i="10"/>
  <c r="X158" i="10"/>
  <c r="AA158" i="10"/>
  <c r="W159" i="10"/>
  <c r="X159" i="10"/>
  <c r="AA159" i="10"/>
  <c r="W160" i="10"/>
  <c r="X160" i="10"/>
  <c r="AA160" i="10"/>
  <c r="W161" i="10"/>
  <c r="X161" i="10"/>
  <c r="AA161" i="10"/>
  <c r="W162" i="10"/>
  <c r="X162" i="10"/>
  <c r="AA162" i="10"/>
  <c r="W163" i="10"/>
  <c r="X163" i="10"/>
  <c r="AA163" i="10"/>
  <c r="W164" i="10"/>
  <c r="X164" i="10"/>
  <c r="AA164" i="10"/>
  <c r="W165" i="10"/>
  <c r="X165" i="10"/>
  <c r="AA165" i="10"/>
  <c r="W166" i="10"/>
  <c r="X166" i="10"/>
  <c r="AA166" i="10"/>
  <c r="W167" i="10"/>
  <c r="X167" i="10"/>
  <c r="AA167" i="10"/>
  <c r="W168" i="10"/>
  <c r="X168" i="10"/>
  <c r="AA168" i="10"/>
  <c r="W169" i="10"/>
  <c r="X169" i="10"/>
  <c r="AA169" i="10"/>
  <c r="W170" i="10"/>
  <c r="X170" i="10"/>
  <c r="AA170" i="10"/>
  <c r="W171" i="10"/>
  <c r="X171" i="10"/>
  <c r="AA171" i="10"/>
  <c r="W172" i="10"/>
  <c r="X172" i="10"/>
  <c r="AA172" i="10"/>
  <c r="W173" i="10"/>
  <c r="X173" i="10"/>
  <c r="AA173" i="10"/>
  <c r="W174" i="10"/>
  <c r="X174" i="10"/>
  <c r="AA174" i="10"/>
  <c r="W175" i="10"/>
  <c r="X175" i="10"/>
  <c r="AA175" i="10"/>
  <c r="W176" i="10"/>
  <c r="X176" i="10"/>
  <c r="AA176" i="10"/>
  <c r="W177" i="10"/>
  <c r="X177" i="10"/>
  <c r="AA177" i="10"/>
  <c r="W178" i="10"/>
  <c r="X178" i="10"/>
  <c r="AA178" i="10"/>
  <c r="W179" i="10"/>
  <c r="X179" i="10"/>
  <c r="AA179" i="10"/>
  <c r="W180" i="10"/>
  <c r="X180" i="10"/>
  <c r="AA180" i="10"/>
  <c r="W181" i="10"/>
  <c r="X181" i="10"/>
  <c r="AA181" i="10"/>
  <c r="W182" i="10"/>
  <c r="X182" i="10"/>
  <c r="AA182" i="10"/>
  <c r="W183" i="10"/>
  <c r="X183" i="10"/>
  <c r="AA183" i="10"/>
  <c r="W184" i="10"/>
  <c r="X184" i="10"/>
  <c r="AA184" i="10"/>
  <c r="W185" i="10"/>
  <c r="X185" i="10"/>
  <c r="AA185" i="10"/>
  <c r="W186" i="10"/>
  <c r="X186" i="10"/>
  <c r="AA186" i="10"/>
  <c r="W187" i="10"/>
  <c r="X187" i="10"/>
  <c r="AA187" i="10"/>
  <c r="W188" i="10"/>
  <c r="X188" i="10"/>
  <c r="AA188" i="10"/>
  <c r="W189" i="10"/>
  <c r="X189" i="10"/>
  <c r="AA189" i="10"/>
  <c r="W190" i="10"/>
  <c r="X190" i="10"/>
  <c r="AA190" i="10"/>
  <c r="W191" i="10"/>
  <c r="X191" i="10"/>
  <c r="AA191" i="10"/>
  <c r="W192" i="10"/>
  <c r="X192" i="10"/>
  <c r="AA192" i="10"/>
  <c r="W193" i="10"/>
  <c r="X193" i="10"/>
  <c r="AA193" i="10"/>
  <c r="W194" i="10"/>
  <c r="X194" i="10"/>
  <c r="AA194" i="10"/>
  <c r="W195" i="10"/>
  <c r="X195" i="10"/>
  <c r="AA195" i="10"/>
  <c r="W196" i="10"/>
  <c r="X196" i="10"/>
  <c r="AA196" i="10"/>
  <c r="W197" i="10"/>
  <c r="X197" i="10"/>
  <c r="AA197" i="10"/>
  <c r="W198" i="10"/>
  <c r="X198" i="10"/>
  <c r="AA198" i="10"/>
  <c r="W199" i="10"/>
  <c r="X199" i="10"/>
  <c r="AA199" i="10"/>
  <c r="W200" i="10"/>
  <c r="X200" i="10"/>
  <c r="AA200" i="10"/>
  <c r="W201" i="10"/>
  <c r="X201" i="10"/>
  <c r="AA201" i="10"/>
  <c r="W202" i="10"/>
  <c r="X202" i="10"/>
  <c r="AA202" i="10"/>
  <c r="W203" i="10"/>
  <c r="X203" i="10"/>
  <c r="AA203" i="10"/>
  <c r="W204" i="10"/>
  <c r="X204" i="10"/>
  <c r="AA204" i="10"/>
  <c r="W205" i="10"/>
  <c r="X205" i="10"/>
  <c r="AA205" i="10"/>
  <c r="W206" i="10"/>
  <c r="X206" i="10"/>
  <c r="AA206" i="10"/>
  <c r="W207" i="10"/>
  <c r="X207" i="10"/>
  <c r="AA207" i="10"/>
  <c r="W208" i="10"/>
  <c r="X208" i="10"/>
  <c r="AA208" i="10"/>
  <c r="W209" i="10"/>
  <c r="X209" i="10"/>
  <c r="AA209" i="10"/>
  <c r="W210" i="10"/>
  <c r="X210" i="10"/>
  <c r="AA210" i="10"/>
  <c r="W211" i="10"/>
  <c r="X211" i="10"/>
  <c r="AA211" i="10"/>
  <c r="W212" i="10"/>
  <c r="X212" i="10"/>
  <c r="AA212" i="10"/>
  <c r="W213" i="10"/>
  <c r="X213" i="10"/>
  <c r="AA213" i="10"/>
  <c r="W214" i="10"/>
  <c r="X214" i="10"/>
  <c r="AA214" i="10"/>
  <c r="W215" i="10"/>
  <c r="X215" i="10"/>
  <c r="AA215" i="10"/>
  <c r="W216" i="10"/>
  <c r="X216" i="10"/>
  <c r="AA216" i="10"/>
  <c r="W217" i="10"/>
  <c r="X217" i="10"/>
  <c r="AA217" i="10"/>
  <c r="W218" i="10"/>
  <c r="X218" i="10"/>
  <c r="AA218" i="10"/>
  <c r="W219" i="10"/>
  <c r="X219" i="10"/>
  <c r="AA219" i="10"/>
  <c r="W220" i="10"/>
  <c r="X220" i="10"/>
  <c r="AA220" i="10"/>
  <c r="AA151" i="10"/>
  <c r="X151" i="10"/>
  <c r="W151" i="10"/>
  <c r="AC77" i="10"/>
  <c r="AD77" i="10"/>
  <c r="AG77" i="10"/>
  <c r="AC78" i="10"/>
  <c r="AD78" i="10"/>
  <c r="AG78" i="10"/>
  <c r="AC79" i="10"/>
  <c r="AD79" i="10"/>
  <c r="AG79" i="10"/>
  <c r="AC80" i="10"/>
  <c r="AD80" i="10"/>
  <c r="AG80" i="10"/>
  <c r="AC81" i="10"/>
  <c r="AD81" i="10"/>
  <c r="AG81" i="10"/>
  <c r="AC82" i="10"/>
  <c r="AD82" i="10"/>
  <c r="AG82" i="10"/>
  <c r="AC83" i="10"/>
  <c r="AD83" i="10"/>
  <c r="AG83" i="10"/>
  <c r="AC84" i="10"/>
  <c r="AD84" i="10"/>
  <c r="AG84" i="10"/>
  <c r="AC85" i="10"/>
  <c r="AD85" i="10"/>
  <c r="AG85" i="10"/>
  <c r="AC86" i="10"/>
  <c r="AD86" i="10"/>
  <c r="AG86" i="10"/>
  <c r="AC87" i="10"/>
  <c r="AD87" i="10"/>
  <c r="AG87" i="10"/>
  <c r="AC88" i="10"/>
  <c r="AD88" i="10"/>
  <c r="AG88" i="10"/>
  <c r="AC89" i="10"/>
  <c r="AD89" i="10"/>
  <c r="AG89" i="10"/>
  <c r="AC90" i="10"/>
  <c r="AD90" i="10"/>
  <c r="AG90" i="10"/>
  <c r="AC91" i="10"/>
  <c r="AD91" i="10"/>
  <c r="AG91" i="10"/>
  <c r="AC92" i="10"/>
  <c r="AD92" i="10"/>
  <c r="AG92" i="10"/>
  <c r="AC93" i="10"/>
  <c r="AD93" i="10"/>
  <c r="AG93" i="10"/>
  <c r="AC94" i="10"/>
  <c r="AD94" i="10"/>
  <c r="AG94" i="10"/>
  <c r="AC95" i="10"/>
  <c r="AD95" i="10"/>
  <c r="AG95" i="10"/>
  <c r="AC96" i="10"/>
  <c r="AD96" i="10"/>
  <c r="AG96" i="10"/>
  <c r="AC97" i="10"/>
  <c r="AD97" i="10"/>
  <c r="AG97" i="10"/>
  <c r="AC98" i="10"/>
  <c r="AD98" i="10"/>
  <c r="AG98" i="10"/>
  <c r="AC99" i="10"/>
  <c r="AD99" i="10"/>
  <c r="AG99" i="10"/>
  <c r="AC100" i="10"/>
  <c r="AD100" i="10"/>
  <c r="AG100" i="10"/>
  <c r="AC101" i="10"/>
  <c r="AD101" i="10"/>
  <c r="AG101" i="10"/>
  <c r="AC102" i="10"/>
  <c r="AD102" i="10"/>
  <c r="AG102" i="10"/>
  <c r="AC103" i="10"/>
  <c r="AD103" i="10"/>
  <c r="AG103" i="10"/>
  <c r="AC104" i="10"/>
  <c r="AD104" i="10"/>
  <c r="AG104" i="10"/>
  <c r="AC105" i="10"/>
  <c r="AD105" i="10"/>
  <c r="AG105" i="10"/>
  <c r="AC106" i="10"/>
  <c r="AD106" i="10"/>
  <c r="AG106" i="10"/>
  <c r="AC107" i="10"/>
  <c r="AD107" i="10"/>
  <c r="AG107" i="10"/>
  <c r="AC108" i="10"/>
  <c r="AD108" i="10"/>
  <c r="AG108" i="10"/>
  <c r="AC109" i="10"/>
  <c r="AD109" i="10"/>
  <c r="AG109" i="10"/>
  <c r="AC110" i="10"/>
  <c r="AD110" i="10"/>
  <c r="AG110" i="10"/>
  <c r="AC111" i="10"/>
  <c r="AD111" i="10"/>
  <c r="AG111" i="10"/>
  <c r="AC112" i="10"/>
  <c r="AD112" i="10"/>
  <c r="AG112" i="10"/>
  <c r="AC113" i="10"/>
  <c r="AD113" i="10"/>
  <c r="AG113" i="10"/>
  <c r="AC114" i="10"/>
  <c r="AD114" i="10"/>
  <c r="AG114" i="10"/>
  <c r="AC115" i="10"/>
  <c r="AD115" i="10"/>
  <c r="AG115" i="10"/>
  <c r="AC116" i="10"/>
  <c r="AD116" i="10"/>
  <c r="AG116" i="10"/>
  <c r="AC117" i="10"/>
  <c r="AD117" i="10"/>
  <c r="AG117" i="10"/>
  <c r="AC118" i="10"/>
  <c r="AD118" i="10"/>
  <c r="AG118" i="10"/>
  <c r="AC119" i="10"/>
  <c r="AD119" i="10"/>
  <c r="AG119" i="10"/>
  <c r="AC120" i="10"/>
  <c r="AD120" i="10"/>
  <c r="AG120" i="10"/>
  <c r="AC121" i="10"/>
  <c r="AD121" i="10"/>
  <c r="AG121" i="10"/>
  <c r="AC122" i="10"/>
  <c r="AD122" i="10"/>
  <c r="AG122" i="10"/>
  <c r="AC123" i="10"/>
  <c r="AD123" i="10"/>
  <c r="AG123" i="10"/>
  <c r="AC124" i="10"/>
  <c r="AD124" i="10"/>
  <c r="AG124" i="10"/>
  <c r="AC125" i="10"/>
  <c r="AD125" i="10"/>
  <c r="AG125" i="10"/>
  <c r="AC126" i="10"/>
  <c r="AD126" i="10"/>
  <c r="AG126" i="10"/>
  <c r="AC127" i="10"/>
  <c r="AD127" i="10"/>
  <c r="AG127" i="10"/>
  <c r="AC128" i="10"/>
  <c r="AD128" i="10"/>
  <c r="AG128" i="10"/>
  <c r="AC129" i="10"/>
  <c r="AD129" i="10"/>
  <c r="AG129" i="10"/>
  <c r="AC130" i="10"/>
  <c r="AD130" i="10"/>
  <c r="AG130" i="10"/>
  <c r="AC131" i="10"/>
  <c r="AD131" i="10"/>
  <c r="AG131" i="10"/>
  <c r="AC132" i="10"/>
  <c r="AD132" i="10"/>
  <c r="AG132" i="10"/>
  <c r="AC133" i="10"/>
  <c r="AD133" i="10"/>
  <c r="AG133" i="10"/>
  <c r="AC134" i="10"/>
  <c r="AD134" i="10"/>
  <c r="AG134" i="10"/>
  <c r="AC135" i="10"/>
  <c r="AD135" i="10"/>
  <c r="AG135" i="10"/>
  <c r="AC136" i="10"/>
  <c r="AD136" i="10"/>
  <c r="AG136" i="10"/>
  <c r="AC137" i="10"/>
  <c r="AD137" i="10"/>
  <c r="AG137" i="10"/>
  <c r="AC138" i="10"/>
  <c r="AD138" i="10"/>
  <c r="AG138" i="10"/>
  <c r="AC139" i="10"/>
  <c r="AD139" i="10"/>
  <c r="AG139" i="10"/>
  <c r="AC140" i="10"/>
  <c r="AD140" i="10"/>
  <c r="AG140" i="10"/>
  <c r="AC141" i="10"/>
  <c r="AD141" i="10"/>
  <c r="AG141" i="10"/>
  <c r="AC142" i="10"/>
  <c r="AD142" i="10"/>
  <c r="AG142" i="10"/>
  <c r="AC143" i="10"/>
  <c r="AD143" i="10"/>
  <c r="AG143" i="10"/>
  <c r="AC144" i="10"/>
  <c r="AD144" i="10"/>
  <c r="AG144" i="10"/>
  <c r="AC145" i="10"/>
  <c r="AD145" i="10"/>
  <c r="AG145" i="10"/>
  <c r="AC146" i="10"/>
  <c r="AD146" i="10"/>
  <c r="AG146" i="10"/>
  <c r="AG76" i="10"/>
  <c r="AD76" i="10"/>
  <c r="AC76" i="10"/>
  <c r="W77" i="10"/>
  <c r="X77" i="10"/>
  <c r="AA77" i="10"/>
  <c r="W78" i="10"/>
  <c r="X78" i="10"/>
  <c r="AA78" i="10"/>
  <c r="W79" i="10"/>
  <c r="X79" i="10"/>
  <c r="AA79" i="10"/>
  <c r="W80" i="10"/>
  <c r="X80" i="10"/>
  <c r="AA80" i="10"/>
  <c r="W81" i="10"/>
  <c r="X81" i="10"/>
  <c r="AA81" i="10"/>
  <c r="W82" i="10"/>
  <c r="X82" i="10"/>
  <c r="AA82" i="10"/>
  <c r="W83" i="10"/>
  <c r="X83" i="10"/>
  <c r="AA83" i="10"/>
  <c r="W84" i="10"/>
  <c r="X84" i="10"/>
  <c r="AA84" i="10"/>
  <c r="W85" i="10"/>
  <c r="X85" i="10"/>
  <c r="AA85" i="10"/>
  <c r="W86" i="10"/>
  <c r="X86" i="10"/>
  <c r="AA86" i="10"/>
  <c r="W87" i="10"/>
  <c r="X87" i="10"/>
  <c r="AA87" i="10"/>
  <c r="W88" i="10"/>
  <c r="X88" i="10"/>
  <c r="AA88" i="10"/>
  <c r="W89" i="10"/>
  <c r="X89" i="10"/>
  <c r="AA89" i="10"/>
  <c r="W90" i="10"/>
  <c r="X90" i="10"/>
  <c r="AA90" i="10"/>
  <c r="W91" i="10"/>
  <c r="X91" i="10"/>
  <c r="AA91" i="10"/>
  <c r="W92" i="10"/>
  <c r="X92" i="10"/>
  <c r="AA92" i="10"/>
  <c r="W93" i="10"/>
  <c r="X93" i="10"/>
  <c r="AA93" i="10"/>
  <c r="W94" i="10"/>
  <c r="X94" i="10"/>
  <c r="AA94" i="10"/>
  <c r="W95" i="10"/>
  <c r="X95" i="10"/>
  <c r="AA95" i="10"/>
  <c r="W96" i="10"/>
  <c r="X96" i="10"/>
  <c r="AA96" i="10"/>
  <c r="W97" i="10"/>
  <c r="X97" i="10"/>
  <c r="AA97" i="10"/>
  <c r="W98" i="10"/>
  <c r="X98" i="10"/>
  <c r="AA98" i="10"/>
  <c r="W99" i="10"/>
  <c r="X99" i="10"/>
  <c r="AA99" i="10"/>
  <c r="W100" i="10"/>
  <c r="X100" i="10"/>
  <c r="AA100" i="10"/>
  <c r="W101" i="10"/>
  <c r="X101" i="10"/>
  <c r="AA101" i="10"/>
  <c r="W102" i="10"/>
  <c r="X102" i="10"/>
  <c r="AA102" i="10"/>
  <c r="W103" i="10"/>
  <c r="X103" i="10"/>
  <c r="AA103" i="10"/>
  <c r="W104" i="10"/>
  <c r="X104" i="10"/>
  <c r="AA104" i="10"/>
  <c r="W105" i="10"/>
  <c r="X105" i="10"/>
  <c r="AA105" i="10"/>
  <c r="W106" i="10"/>
  <c r="X106" i="10"/>
  <c r="AA106" i="10"/>
  <c r="W107" i="10"/>
  <c r="X107" i="10"/>
  <c r="AA107" i="10"/>
  <c r="W108" i="10"/>
  <c r="X108" i="10"/>
  <c r="AA108" i="10"/>
  <c r="W109" i="10"/>
  <c r="X109" i="10"/>
  <c r="AA109" i="10"/>
  <c r="W110" i="10"/>
  <c r="X110" i="10"/>
  <c r="AA110" i="10"/>
  <c r="W111" i="10"/>
  <c r="X111" i="10"/>
  <c r="AA111" i="10"/>
  <c r="W112" i="10"/>
  <c r="X112" i="10"/>
  <c r="AA112" i="10"/>
  <c r="W113" i="10"/>
  <c r="X113" i="10"/>
  <c r="AA113" i="10"/>
  <c r="W114" i="10"/>
  <c r="X114" i="10"/>
  <c r="AA114" i="10"/>
  <c r="W115" i="10"/>
  <c r="X115" i="10"/>
  <c r="AA115" i="10"/>
  <c r="W116" i="10"/>
  <c r="X116" i="10"/>
  <c r="AA116" i="10"/>
  <c r="W117" i="10"/>
  <c r="X117" i="10"/>
  <c r="AA117" i="10"/>
  <c r="W118" i="10"/>
  <c r="X118" i="10"/>
  <c r="AA118" i="10"/>
  <c r="W119" i="10"/>
  <c r="X119" i="10"/>
  <c r="AA119" i="10"/>
  <c r="W120" i="10"/>
  <c r="X120" i="10"/>
  <c r="AA120" i="10"/>
  <c r="W121" i="10"/>
  <c r="X121" i="10"/>
  <c r="AA121" i="10"/>
  <c r="W122" i="10"/>
  <c r="X122" i="10"/>
  <c r="AA122" i="10"/>
  <c r="W123" i="10"/>
  <c r="X123" i="10"/>
  <c r="AA123" i="10"/>
  <c r="W124" i="10"/>
  <c r="X124" i="10"/>
  <c r="AA124" i="10"/>
  <c r="W125" i="10"/>
  <c r="X125" i="10"/>
  <c r="AA125" i="10"/>
  <c r="W126" i="10"/>
  <c r="X126" i="10"/>
  <c r="AA126" i="10"/>
  <c r="W127" i="10"/>
  <c r="X127" i="10"/>
  <c r="AA127" i="10"/>
  <c r="W128" i="10"/>
  <c r="X128" i="10"/>
  <c r="AA128" i="10"/>
  <c r="W129" i="10"/>
  <c r="X129" i="10"/>
  <c r="AA129" i="10"/>
  <c r="W130" i="10"/>
  <c r="X130" i="10"/>
  <c r="AA130" i="10"/>
  <c r="W131" i="10"/>
  <c r="X131" i="10"/>
  <c r="AA131" i="10"/>
  <c r="W132" i="10"/>
  <c r="X132" i="10"/>
  <c r="AA132" i="10"/>
  <c r="W133" i="10"/>
  <c r="X133" i="10"/>
  <c r="AA133" i="10"/>
  <c r="W134" i="10"/>
  <c r="X134" i="10"/>
  <c r="AA134" i="10"/>
  <c r="W135" i="10"/>
  <c r="X135" i="10"/>
  <c r="AA135" i="10"/>
  <c r="W136" i="10"/>
  <c r="X136" i="10"/>
  <c r="AA136" i="10"/>
  <c r="W137" i="10"/>
  <c r="X137" i="10"/>
  <c r="AA137" i="10"/>
  <c r="W138" i="10"/>
  <c r="X138" i="10"/>
  <c r="AA138" i="10"/>
  <c r="W139" i="10"/>
  <c r="X139" i="10"/>
  <c r="AA139" i="10"/>
  <c r="W140" i="10"/>
  <c r="X140" i="10"/>
  <c r="AA140" i="10"/>
  <c r="W141" i="10"/>
  <c r="X141" i="10"/>
  <c r="AA141" i="10"/>
  <c r="W142" i="10"/>
  <c r="X142" i="10"/>
  <c r="AA142" i="10"/>
  <c r="W143" i="10"/>
  <c r="X143" i="10"/>
  <c r="AA143" i="10"/>
  <c r="W144" i="10"/>
  <c r="X144" i="10"/>
  <c r="AA144" i="10"/>
  <c r="W145" i="10"/>
  <c r="X145" i="10"/>
  <c r="AA145" i="10"/>
  <c r="W146" i="10"/>
  <c r="X146" i="10"/>
  <c r="AA146" i="10"/>
  <c r="AA76" i="10"/>
  <c r="X76" i="10"/>
  <c r="W76" i="10"/>
  <c r="AC8" i="10"/>
  <c r="AD8" i="10"/>
  <c r="AG8" i="10"/>
  <c r="AC9" i="10"/>
  <c r="AD9" i="10"/>
  <c r="AG9" i="10"/>
  <c r="AC10" i="10"/>
  <c r="AD10" i="10"/>
  <c r="AG10" i="10"/>
  <c r="AC11" i="10"/>
  <c r="AD11" i="10"/>
  <c r="AG11" i="10"/>
  <c r="AC12" i="10"/>
  <c r="AD12" i="10"/>
  <c r="AG12" i="10"/>
  <c r="AC13" i="10"/>
  <c r="AD13" i="10"/>
  <c r="AG13" i="10"/>
  <c r="AC14" i="10"/>
  <c r="AD14" i="10"/>
  <c r="AG14" i="10"/>
  <c r="AC15" i="10"/>
  <c r="AD15" i="10"/>
  <c r="AG15" i="10"/>
  <c r="AC16" i="10"/>
  <c r="AD16" i="10"/>
  <c r="AG16" i="10"/>
  <c r="AC17" i="10"/>
  <c r="AD17" i="10"/>
  <c r="AG17" i="10"/>
  <c r="AC18" i="10"/>
  <c r="AD18" i="10"/>
  <c r="AG18" i="10"/>
  <c r="AC19" i="10"/>
  <c r="AD19" i="10"/>
  <c r="AG19" i="10"/>
  <c r="AC20" i="10"/>
  <c r="AD20" i="10"/>
  <c r="AG20" i="10"/>
  <c r="AC21" i="10"/>
  <c r="AD21" i="10"/>
  <c r="AG21" i="10"/>
  <c r="AC22" i="10"/>
  <c r="AD22" i="10"/>
  <c r="AG22" i="10"/>
  <c r="AC23" i="10"/>
  <c r="AD23" i="10"/>
  <c r="AG23" i="10"/>
  <c r="AC24" i="10"/>
  <c r="AD24" i="10"/>
  <c r="AG24" i="10"/>
  <c r="AC25" i="10"/>
  <c r="AD25" i="10"/>
  <c r="AG25" i="10"/>
  <c r="AC26" i="10"/>
  <c r="AD26" i="10"/>
  <c r="AG26" i="10"/>
  <c r="AC27" i="10"/>
  <c r="AD27" i="10"/>
  <c r="AG27" i="10"/>
  <c r="AC28" i="10"/>
  <c r="AD28" i="10"/>
  <c r="AG28" i="10"/>
  <c r="AC29" i="10"/>
  <c r="AD29" i="10"/>
  <c r="AG29" i="10"/>
  <c r="AC30" i="10"/>
  <c r="AD30" i="10"/>
  <c r="AG30" i="10"/>
  <c r="AC31" i="10"/>
  <c r="AD31" i="10"/>
  <c r="AG31" i="10"/>
  <c r="AC32" i="10"/>
  <c r="AD32" i="10"/>
  <c r="AG32" i="10"/>
  <c r="AC33" i="10"/>
  <c r="AD33" i="10"/>
  <c r="AG33" i="10"/>
  <c r="AC34" i="10"/>
  <c r="AD34" i="10"/>
  <c r="AG34" i="10"/>
  <c r="AC35" i="10"/>
  <c r="AD35" i="10"/>
  <c r="AG35" i="10"/>
  <c r="AC36" i="10"/>
  <c r="AD36" i="10"/>
  <c r="AG36" i="10"/>
  <c r="AC37" i="10"/>
  <c r="AD37" i="10"/>
  <c r="AG37" i="10"/>
  <c r="AC38" i="10"/>
  <c r="AD38" i="10"/>
  <c r="AG38" i="10"/>
  <c r="AC39" i="10"/>
  <c r="AD39" i="10"/>
  <c r="AG39" i="10"/>
  <c r="AC40" i="10"/>
  <c r="AD40" i="10"/>
  <c r="AG40" i="10"/>
  <c r="AC41" i="10"/>
  <c r="AD41" i="10"/>
  <c r="AG41" i="10"/>
  <c r="AC42" i="10"/>
  <c r="AD42" i="10"/>
  <c r="AG42" i="10"/>
  <c r="AC43" i="10"/>
  <c r="AD43" i="10"/>
  <c r="AG43" i="10"/>
  <c r="AC44" i="10"/>
  <c r="AD44" i="10"/>
  <c r="AG44" i="10"/>
  <c r="AC45" i="10"/>
  <c r="AD45" i="10"/>
  <c r="AG45" i="10"/>
  <c r="AC46" i="10"/>
  <c r="AD46" i="10"/>
  <c r="AG46" i="10"/>
  <c r="AC47" i="10"/>
  <c r="AD47" i="10"/>
  <c r="AG47" i="10"/>
  <c r="AC48" i="10"/>
  <c r="AD48" i="10"/>
  <c r="AG48" i="10"/>
  <c r="AC49" i="10"/>
  <c r="AD49" i="10"/>
  <c r="AG49" i="10"/>
  <c r="AC50" i="10"/>
  <c r="AD50" i="10"/>
  <c r="AG50" i="10"/>
  <c r="AC51" i="10"/>
  <c r="AD51" i="10"/>
  <c r="AG51" i="10"/>
  <c r="AC52" i="10"/>
  <c r="AD52" i="10"/>
  <c r="AG52" i="10"/>
  <c r="AC53" i="10"/>
  <c r="AD53" i="10"/>
  <c r="AG53" i="10"/>
  <c r="AC54" i="10"/>
  <c r="AD54" i="10"/>
  <c r="AG54" i="10"/>
  <c r="AC55" i="10"/>
  <c r="AD55" i="10"/>
  <c r="AG55" i="10"/>
  <c r="AC56" i="10"/>
  <c r="AD56" i="10"/>
  <c r="AG56" i="10"/>
  <c r="AC57" i="10"/>
  <c r="AD57" i="10"/>
  <c r="AG57" i="10"/>
  <c r="AC58" i="10"/>
  <c r="AD58" i="10"/>
  <c r="AG58" i="10"/>
  <c r="AC59" i="10"/>
  <c r="AD59" i="10"/>
  <c r="AG59" i="10"/>
  <c r="AC60" i="10"/>
  <c r="AD60" i="10"/>
  <c r="AG60" i="10"/>
  <c r="AC61" i="10"/>
  <c r="AD61" i="10"/>
  <c r="AG61" i="10"/>
  <c r="AC62" i="10"/>
  <c r="AD62" i="10"/>
  <c r="AG62" i="10"/>
  <c r="AC63" i="10"/>
  <c r="AD63" i="10"/>
  <c r="AG63" i="10"/>
  <c r="AC64" i="10"/>
  <c r="AD64" i="10"/>
  <c r="AG64" i="10"/>
  <c r="AC65" i="10"/>
  <c r="AD65" i="10"/>
  <c r="AG65" i="10"/>
  <c r="AC66" i="10"/>
  <c r="AD66" i="10"/>
  <c r="AG66" i="10"/>
  <c r="AC67" i="10"/>
  <c r="AD67" i="10"/>
  <c r="AG67" i="10"/>
  <c r="AC68" i="10"/>
  <c r="AD68" i="10"/>
  <c r="AG68" i="10"/>
  <c r="AC69" i="10"/>
  <c r="AD69" i="10"/>
  <c r="AG69" i="10"/>
  <c r="AC70" i="10"/>
  <c r="AD70" i="10"/>
  <c r="AG70" i="10"/>
  <c r="AC5" i="10"/>
  <c r="AD5" i="10"/>
  <c r="AG5" i="10"/>
  <c r="AC6" i="10"/>
  <c r="AD6" i="10"/>
  <c r="AG6" i="10"/>
  <c r="AC7" i="10"/>
  <c r="AD7" i="10"/>
  <c r="AG7" i="10"/>
  <c r="AG4" i="10"/>
  <c r="AD4" i="10"/>
  <c r="AC4" i="10"/>
  <c r="W70" i="10"/>
  <c r="X70" i="10"/>
  <c r="AA70" i="10"/>
  <c r="AA58" i="10"/>
  <c r="X58" i="10"/>
  <c r="W58" i="10"/>
  <c r="AA57" i="10"/>
  <c r="X57" i="10"/>
  <c r="W57" i="10"/>
  <c r="AA56" i="10"/>
  <c r="X56" i="10"/>
  <c r="W56" i="10"/>
  <c r="W59" i="10"/>
  <c r="X59" i="10"/>
  <c r="AA59" i="10"/>
  <c r="W60" i="10"/>
  <c r="X60" i="10"/>
  <c r="AA60" i="10"/>
  <c r="W61" i="10"/>
  <c r="X61" i="10"/>
  <c r="AA61" i="10"/>
  <c r="W62" i="10"/>
  <c r="X62" i="10"/>
  <c r="AA62" i="10"/>
  <c r="W63" i="10"/>
  <c r="X63" i="10"/>
  <c r="AA63" i="10"/>
  <c r="W64" i="10"/>
  <c r="X64" i="10"/>
  <c r="AA64" i="10"/>
  <c r="W65" i="10"/>
  <c r="X65" i="10"/>
  <c r="AA65" i="10"/>
  <c r="W66" i="10"/>
  <c r="X66" i="10"/>
  <c r="AA66" i="10"/>
  <c r="W67" i="10"/>
  <c r="X67" i="10"/>
  <c r="AA67" i="10"/>
  <c r="W68" i="10"/>
  <c r="X68" i="10"/>
  <c r="AA68" i="10"/>
  <c r="W69" i="10"/>
  <c r="X69" i="10"/>
  <c r="AA69" i="10"/>
  <c r="W12" i="10"/>
  <c r="X12" i="10"/>
  <c r="AA12" i="10"/>
  <c r="W13" i="10"/>
  <c r="X13" i="10"/>
  <c r="AA13" i="10"/>
  <c r="W14" i="10"/>
  <c r="X14" i="10"/>
  <c r="AA14" i="10"/>
  <c r="W15" i="10"/>
  <c r="X15" i="10"/>
  <c r="AA15" i="10"/>
  <c r="W16" i="10"/>
  <c r="X16" i="10"/>
  <c r="AA16" i="10"/>
  <c r="W17" i="10"/>
  <c r="X17" i="10"/>
  <c r="AA17" i="10"/>
  <c r="W18" i="10"/>
  <c r="X18" i="10"/>
  <c r="AA18" i="10"/>
  <c r="W19" i="10"/>
  <c r="X19" i="10"/>
  <c r="AA19" i="10"/>
  <c r="W20" i="10"/>
  <c r="X20" i="10"/>
  <c r="AA20" i="10"/>
  <c r="W21" i="10"/>
  <c r="X21" i="10"/>
  <c r="AA21" i="10"/>
  <c r="W22" i="10"/>
  <c r="X22" i="10"/>
  <c r="AA22" i="10"/>
  <c r="W23" i="10"/>
  <c r="X23" i="10"/>
  <c r="AA23" i="10"/>
  <c r="W24" i="10"/>
  <c r="X24" i="10"/>
  <c r="AA24" i="10"/>
  <c r="W25" i="10"/>
  <c r="X25" i="10"/>
  <c r="AA25" i="10"/>
  <c r="W26" i="10"/>
  <c r="X26" i="10"/>
  <c r="AA26" i="10"/>
  <c r="W27" i="10"/>
  <c r="X27" i="10"/>
  <c r="AA27" i="10"/>
  <c r="W28" i="10"/>
  <c r="X28" i="10"/>
  <c r="AA28" i="10"/>
  <c r="W29" i="10"/>
  <c r="X29" i="10"/>
  <c r="AA29" i="10"/>
  <c r="W30" i="10"/>
  <c r="X30" i="10"/>
  <c r="AA30" i="10"/>
  <c r="W31" i="10"/>
  <c r="X31" i="10"/>
  <c r="AA31" i="10"/>
  <c r="W32" i="10"/>
  <c r="X32" i="10"/>
  <c r="AA32" i="10"/>
  <c r="W33" i="10"/>
  <c r="X33" i="10"/>
  <c r="AA33" i="10"/>
  <c r="W34" i="10"/>
  <c r="X34" i="10"/>
  <c r="AA34" i="10"/>
  <c r="W35" i="10"/>
  <c r="X35" i="10"/>
  <c r="AA35" i="10"/>
  <c r="W36" i="10"/>
  <c r="X36" i="10"/>
  <c r="AA36" i="10"/>
  <c r="W37" i="10"/>
  <c r="X37" i="10"/>
  <c r="AA37" i="10"/>
  <c r="W38" i="10"/>
  <c r="X38" i="10"/>
  <c r="AA38" i="10"/>
  <c r="W39" i="10"/>
  <c r="X39" i="10"/>
  <c r="AA39" i="10"/>
  <c r="W40" i="10"/>
  <c r="X40" i="10"/>
  <c r="AA40" i="10"/>
  <c r="W41" i="10"/>
  <c r="X41" i="10"/>
  <c r="AA41" i="10"/>
  <c r="W42" i="10"/>
  <c r="X42" i="10"/>
  <c r="AA42" i="10"/>
  <c r="W43" i="10"/>
  <c r="X43" i="10"/>
  <c r="AA43" i="10"/>
  <c r="W44" i="10"/>
  <c r="X44" i="10"/>
  <c r="AA44" i="10"/>
  <c r="W45" i="10"/>
  <c r="X45" i="10"/>
  <c r="AA45" i="10"/>
  <c r="W46" i="10"/>
  <c r="X46" i="10"/>
  <c r="AA46" i="10"/>
  <c r="W47" i="10"/>
  <c r="X47" i="10"/>
  <c r="AA47" i="10"/>
  <c r="W48" i="10"/>
  <c r="X48" i="10"/>
  <c r="AA48" i="10"/>
  <c r="W49" i="10"/>
  <c r="X49" i="10"/>
  <c r="AA49" i="10"/>
  <c r="W50" i="10"/>
  <c r="X50" i="10"/>
  <c r="AA50" i="10"/>
  <c r="W51" i="10"/>
  <c r="X51" i="10"/>
  <c r="AA51" i="10"/>
  <c r="W52" i="10"/>
  <c r="X52" i="10"/>
  <c r="AA52" i="10"/>
  <c r="W53" i="10"/>
  <c r="X53" i="10"/>
  <c r="AA53" i="10"/>
  <c r="W54" i="10"/>
  <c r="X54" i="10"/>
  <c r="AA54" i="10"/>
  <c r="W55" i="10"/>
  <c r="X55" i="10"/>
  <c r="AA55" i="10"/>
  <c r="AA11" i="10"/>
  <c r="X11" i="10"/>
  <c r="W11" i="10"/>
  <c r="AA10" i="10"/>
  <c r="X10" i="10"/>
  <c r="W10" i="10"/>
  <c r="AA9" i="10"/>
  <c r="X9" i="10"/>
  <c r="W9" i="10"/>
  <c r="AA8" i="10"/>
  <c r="X8" i="10"/>
  <c r="W8" i="10"/>
  <c r="AA7" i="10"/>
  <c r="X7" i="10"/>
  <c r="W7" i="10"/>
  <c r="AA6" i="10"/>
  <c r="X6" i="10"/>
  <c r="W6" i="10"/>
  <c r="AA5" i="10"/>
  <c r="X5" i="10"/>
  <c r="W5" i="10"/>
  <c r="AA4" i="10"/>
  <c r="X4" i="10"/>
  <c r="W4" i="10"/>
  <c r="E366" i="10"/>
  <c r="AF167" i="10" s="1"/>
  <c r="D366" i="10"/>
  <c r="AE167" i="10" s="1"/>
  <c r="E365" i="10"/>
  <c r="AF166" i="10" s="1"/>
  <c r="D365" i="10"/>
  <c r="AE166" i="10" s="1"/>
  <c r="E364" i="10"/>
  <c r="AF165" i="10" s="1"/>
  <c r="D364" i="10"/>
  <c r="AE165" i="10" s="1"/>
  <c r="E363" i="10"/>
  <c r="AF164" i="10" s="1"/>
  <c r="D363" i="10"/>
  <c r="AE164" i="10" s="1"/>
  <c r="E362" i="10"/>
  <c r="AF163" i="10" s="1"/>
  <c r="D362" i="10"/>
  <c r="AE163" i="10" s="1"/>
  <c r="E361" i="10"/>
  <c r="AF162" i="10" s="1"/>
  <c r="D361" i="10"/>
  <c r="AE162" i="10" s="1"/>
  <c r="E360" i="10"/>
  <c r="AF161" i="10" s="1"/>
  <c r="D360" i="10"/>
  <c r="AE161" i="10" s="1"/>
  <c r="E359" i="10"/>
  <c r="AF160" i="10" s="1"/>
  <c r="D359" i="10"/>
  <c r="AE160" i="10" s="1"/>
  <c r="E358" i="10"/>
  <c r="AF159" i="10" s="1"/>
  <c r="D358" i="10"/>
  <c r="AE159" i="10" s="1"/>
  <c r="E357" i="10"/>
  <c r="AF158" i="10" s="1"/>
  <c r="D357" i="10"/>
  <c r="AE158" i="10" s="1"/>
  <c r="E356" i="10"/>
  <c r="AF157" i="10" s="1"/>
  <c r="D356" i="10"/>
  <c r="AE157" i="10" s="1"/>
  <c r="E355" i="10"/>
  <c r="AF156" i="10" s="1"/>
  <c r="D355" i="10"/>
  <c r="AE156" i="10" s="1"/>
  <c r="E354" i="10"/>
  <c r="AF155" i="10" s="1"/>
  <c r="D354" i="10"/>
  <c r="AE155" i="10" s="1"/>
  <c r="E353" i="10"/>
  <c r="AF154" i="10" s="1"/>
  <c r="D353" i="10"/>
  <c r="AE154" i="10" s="1"/>
  <c r="E352" i="10"/>
  <c r="AF153" i="10" s="1"/>
  <c r="D352" i="10"/>
  <c r="AE153" i="10" s="1"/>
  <c r="E351" i="10"/>
  <c r="AF152" i="10" s="1"/>
  <c r="D351" i="10"/>
  <c r="AE152" i="10" s="1"/>
  <c r="E350" i="10"/>
  <c r="AF151" i="10" s="1"/>
  <c r="D350" i="10"/>
  <c r="AE151" i="10" s="1"/>
  <c r="E349" i="10"/>
  <c r="Z220" i="10" s="1"/>
  <c r="D349" i="10"/>
  <c r="Y220" i="10" s="1"/>
  <c r="E348" i="10"/>
  <c r="Z219" i="10" s="1"/>
  <c r="D348" i="10"/>
  <c r="Y219" i="10" s="1"/>
  <c r="E347" i="10"/>
  <c r="Z218" i="10" s="1"/>
  <c r="D347" i="10"/>
  <c r="Y218" i="10" s="1"/>
  <c r="E346" i="10"/>
  <c r="Z217" i="10" s="1"/>
  <c r="D346" i="10"/>
  <c r="Y217" i="10" s="1"/>
  <c r="E345" i="10"/>
  <c r="Z216" i="10" s="1"/>
  <c r="D345" i="10"/>
  <c r="Y216" i="10" s="1"/>
  <c r="E344" i="10"/>
  <c r="Z215" i="10" s="1"/>
  <c r="D344" i="10"/>
  <c r="Y215" i="10" s="1"/>
  <c r="E343" i="10"/>
  <c r="Z214" i="10" s="1"/>
  <c r="D343" i="10"/>
  <c r="Y214" i="10" s="1"/>
  <c r="E342" i="10"/>
  <c r="Z213" i="10" s="1"/>
  <c r="D342" i="10"/>
  <c r="Y213" i="10" s="1"/>
  <c r="E341" i="10"/>
  <c r="Z212" i="10" s="1"/>
  <c r="D341" i="10"/>
  <c r="Y212" i="10" s="1"/>
  <c r="E340" i="10"/>
  <c r="Z211" i="10" s="1"/>
  <c r="D340" i="10"/>
  <c r="Y211" i="10" s="1"/>
  <c r="E339" i="10"/>
  <c r="Z210" i="10" s="1"/>
  <c r="D339" i="10"/>
  <c r="Y210" i="10" s="1"/>
  <c r="E338" i="10"/>
  <c r="Z209" i="10" s="1"/>
  <c r="D338" i="10"/>
  <c r="Y209" i="10" s="1"/>
  <c r="E337" i="10"/>
  <c r="Z208" i="10" s="1"/>
  <c r="D337" i="10"/>
  <c r="Y208" i="10" s="1"/>
  <c r="E336" i="10"/>
  <c r="Z207" i="10" s="1"/>
  <c r="D336" i="10"/>
  <c r="Y207" i="10" s="1"/>
  <c r="E335" i="10"/>
  <c r="Z206" i="10" s="1"/>
  <c r="D335" i="10"/>
  <c r="Y206" i="10" s="1"/>
  <c r="E334" i="10"/>
  <c r="Z205" i="10" s="1"/>
  <c r="D334" i="10"/>
  <c r="Y205" i="10" s="1"/>
  <c r="E333" i="10"/>
  <c r="Z204" i="10" s="1"/>
  <c r="D333" i="10"/>
  <c r="Y204" i="10" s="1"/>
  <c r="E332" i="10"/>
  <c r="Z203" i="10" s="1"/>
  <c r="D332" i="10"/>
  <c r="Y203" i="10" s="1"/>
  <c r="E331" i="10"/>
  <c r="Z202" i="10" s="1"/>
  <c r="D331" i="10"/>
  <c r="Y202" i="10" s="1"/>
  <c r="E330" i="10"/>
  <c r="Z201" i="10" s="1"/>
  <c r="D330" i="10"/>
  <c r="Y201" i="10" s="1"/>
  <c r="E329" i="10"/>
  <c r="Z200" i="10" s="1"/>
  <c r="D329" i="10"/>
  <c r="Y200" i="10" s="1"/>
  <c r="E328" i="10"/>
  <c r="Z199" i="10" s="1"/>
  <c r="D328" i="10"/>
  <c r="Y199" i="10" s="1"/>
  <c r="E327" i="10"/>
  <c r="Z198" i="10" s="1"/>
  <c r="D327" i="10"/>
  <c r="Y198" i="10" s="1"/>
  <c r="E326" i="10"/>
  <c r="Z197" i="10" s="1"/>
  <c r="D326" i="10"/>
  <c r="Y197" i="10" s="1"/>
  <c r="E325" i="10"/>
  <c r="Z196" i="10" s="1"/>
  <c r="D325" i="10"/>
  <c r="Y196" i="10" s="1"/>
  <c r="E324" i="10"/>
  <c r="Z195" i="10" s="1"/>
  <c r="D324" i="10"/>
  <c r="Y195" i="10" s="1"/>
  <c r="E323" i="10"/>
  <c r="Z194" i="10" s="1"/>
  <c r="D323" i="10"/>
  <c r="Y194" i="10" s="1"/>
  <c r="E322" i="10"/>
  <c r="Z193" i="10" s="1"/>
  <c r="D322" i="10"/>
  <c r="Y193" i="10" s="1"/>
  <c r="E321" i="10"/>
  <c r="Z192" i="10" s="1"/>
  <c r="D321" i="10"/>
  <c r="Y192" i="10" s="1"/>
  <c r="E320" i="10"/>
  <c r="Z191" i="10" s="1"/>
  <c r="D320" i="10"/>
  <c r="Y191" i="10" s="1"/>
  <c r="E377" i="10"/>
  <c r="AF178" i="10" s="1"/>
  <c r="D377" i="10"/>
  <c r="AE178" i="10" s="1"/>
  <c r="E376" i="10"/>
  <c r="AF177" i="10" s="1"/>
  <c r="D376" i="10"/>
  <c r="AE177" i="10" s="1"/>
  <c r="E375" i="10"/>
  <c r="AF176" i="10" s="1"/>
  <c r="D375" i="10"/>
  <c r="AE176" i="10" s="1"/>
  <c r="E374" i="10"/>
  <c r="AF175" i="10" s="1"/>
  <c r="D374" i="10"/>
  <c r="AE175" i="10" s="1"/>
  <c r="E373" i="10"/>
  <c r="AF174" i="10" s="1"/>
  <c r="D373" i="10"/>
  <c r="AE174" i="10" s="1"/>
  <c r="E372" i="10"/>
  <c r="AF173" i="10" s="1"/>
  <c r="D372" i="10"/>
  <c r="AE173" i="10" s="1"/>
  <c r="E371" i="10"/>
  <c r="AF172" i="10" s="1"/>
  <c r="D371" i="10"/>
  <c r="AE172" i="10" s="1"/>
  <c r="E370" i="10"/>
  <c r="AF171" i="10" s="1"/>
  <c r="D370" i="10"/>
  <c r="AE171" i="10" s="1"/>
  <c r="E369" i="10"/>
  <c r="AF170" i="10" s="1"/>
  <c r="D369" i="10"/>
  <c r="AE170" i="10" s="1"/>
  <c r="E368" i="10"/>
  <c r="AF169" i="10" s="1"/>
  <c r="D368" i="10"/>
  <c r="AE169" i="10" s="1"/>
  <c r="E367" i="10"/>
  <c r="AF168" i="10" s="1"/>
  <c r="D367" i="10"/>
  <c r="AE168" i="10" s="1"/>
  <c r="E319" i="10"/>
  <c r="Z190" i="10" s="1"/>
  <c r="D319" i="10"/>
  <c r="Y190" i="10" s="1"/>
  <c r="E318" i="10"/>
  <c r="Z189" i="10" s="1"/>
  <c r="D318" i="10"/>
  <c r="Y189" i="10" s="1"/>
  <c r="E317" i="10"/>
  <c r="Z188" i="10" s="1"/>
  <c r="D317" i="10"/>
  <c r="Y188" i="10" s="1"/>
  <c r="E316" i="10"/>
  <c r="Z187" i="10" s="1"/>
  <c r="D316" i="10"/>
  <c r="Y187" i="10" s="1"/>
  <c r="E315" i="10"/>
  <c r="Z186" i="10" s="1"/>
  <c r="D315" i="10"/>
  <c r="Y186" i="10" s="1"/>
  <c r="E314" i="10"/>
  <c r="Z185" i="10" s="1"/>
  <c r="D314" i="10"/>
  <c r="Y185" i="10" s="1"/>
  <c r="E313" i="10"/>
  <c r="Z184" i="10" s="1"/>
  <c r="D313" i="10"/>
  <c r="Y184" i="10" s="1"/>
  <c r="E312" i="10"/>
  <c r="Z183" i="10" s="1"/>
  <c r="D312" i="10"/>
  <c r="Y183" i="10" s="1"/>
  <c r="E311" i="10"/>
  <c r="Z182" i="10" s="1"/>
  <c r="D311" i="10"/>
  <c r="Y182" i="10" s="1"/>
  <c r="E310" i="10"/>
  <c r="Z181" i="10" s="1"/>
  <c r="D310" i="10"/>
  <c r="Y181" i="10" s="1"/>
  <c r="E309" i="10"/>
  <c r="Z180" i="10" s="1"/>
  <c r="D309" i="10"/>
  <c r="Y180" i="10" s="1"/>
  <c r="E308" i="10"/>
  <c r="Z179" i="10" s="1"/>
  <c r="D308" i="10"/>
  <c r="Y179" i="10" s="1"/>
  <c r="E307" i="10"/>
  <c r="Z178" i="10" s="1"/>
  <c r="D307" i="10"/>
  <c r="Y178" i="10" s="1"/>
  <c r="E306" i="10"/>
  <c r="Z177" i="10" s="1"/>
  <c r="D306" i="10"/>
  <c r="Y177" i="10" s="1"/>
  <c r="E305" i="10"/>
  <c r="Z176" i="10" s="1"/>
  <c r="D305" i="10"/>
  <c r="Y176" i="10" s="1"/>
  <c r="E304" i="10"/>
  <c r="Z175" i="10" s="1"/>
  <c r="D304" i="10"/>
  <c r="Y175" i="10" s="1"/>
  <c r="E303" i="10"/>
  <c r="Z174" i="10" s="1"/>
  <c r="D303" i="10"/>
  <c r="Y174" i="10" s="1"/>
  <c r="E302" i="10"/>
  <c r="Z173" i="10" s="1"/>
  <c r="D302" i="10"/>
  <c r="Y173" i="10" s="1"/>
  <c r="E301" i="10"/>
  <c r="Z172" i="10" s="1"/>
  <c r="D301" i="10"/>
  <c r="Y172" i="10" s="1"/>
  <c r="E300" i="10"/>
  <c r="Z171" i="10" s="1"/>
  <c r="D300" i="10"/>
  <c r="Y171" i="10" s="1"/>
  <c r="E299" i="10"/>
  <c r="Z170" i="10" s="1"/>
  <c r="D299" i="10"/>
  <c r="Y170" i="10" s="1"/>
  <c r="E298" i="10"/>
  <c r="Z169" i="10" s="1"/>
  <c r="D298" i="10"/>
  <c r="Y169" i="10" s="1"/>
  <c r="E297" i="10"/>
  <c r="Z168" i="10" s="1"/>
  <c r="D297" i="10"/>
  <c r="Y168" i="10" s="1"/>
  <c r="E296" i="10"/>
  <c r="Z167" i="10" s="1"/>
  <c r="D296" i="10"/>
  <c r="Y167" i="10" s="1"/>
  <c r="E295" i="10"/>
  <c r="Z166" i="10" s="1"/>
  <c r="D295" i="10"/>
  <c r="Y166" i="10" s="1"/>
  <c r="E294" i="10"/>
  <c r="Z165" i="10" s="1"/>
  <c r="D294" i="10"/>
  <c r="Y165" i="10" s="1"/>
  <c r="E293" i="10"/>
  <c r="Z164" i="10" s="1"/>
  <c r="D293" i="10"/>
  <c r="Y164" i="10" s="1"/>
  <c r="E292" i="10"/>
  <c r="Z163" i="10" s="1"/>
  <c r="D292" i="10"/>
  <c r="Y163" i="10" s="1"/>
  <c r="E291" i="10"/>
  <c r="Z162" i="10" s="1"/>
  <c r="D291" i="10"/>
  <c r="Y162" i="10" s="1"/>
  <c r="E290" i="10"/>
  <c r="Z161" i="10" s="1"/>
  <c r="D290" i="10"/>
  <c r="Y161" i="10" s="1"/>
  <c r="E289" i="10"/>
  <c r="Z160" i="10" s="1"/>
  <c r="D289" i="10"/>
  <c r="Y160" i="10" s="1"/>
  <c r="E288" i="10"/>
  <c r="Z159" i="10" s="1"/>
  <c r="D288" i="10"/>
  <c r="Y159" i="10" s="1"/>
  <c r="E287" i="10"/>
  <c r="Z158" i="10" s="1"/>
  <c r="D287" i="10"/>
  <c r="Y158" i="10" s="1"/>
  <c r="E286" i="10"/>
  <c r="Z157" i="10" s="1"/>
  <c r="D286" i="10"/>
  <c r="Y157" i="10" s="1"/>
  <c r="E285" i="10"/>
  <c r="Z156" i="10" s="1"/>
  <c r="D285" i="10"/>
  <c r="Y156" i="10" s="1"/>
  <c r="E284" i="10"/>
  <c r="Z155" i="10" s="1"/>
  <c r="D284" i="10"/>
  <c r="Y155" i="10" s="1"/>
  <c r="E283" i="10"/>
  <c r="Z154" i="10" s="1"/>
  <c r="D283" i="10"/>
  <c r="Y154" i="10" s="1"/>
  <c r="E282" i="10"/>
  <c r="Z153" i="10" s="1"/>
  <c r="D282" i="10"/>
  <c r="Y153" i="10" s="1"/>
  <c r="E281" i="10"/>
  <c r="Z152" i="10" s="1"/>
  <c r="D281" i="10"/>
  <c r="Y152" i="10" s="1"/>
  <c r="E280" i="10"/>
  <c r="Z151" i="10" s="1"/>
  <c r="D280" i="10"/>
  <c r="Y151" i="10" s="1"/>
  <c r="E279" i="10"/>
  <c r="AF146" i="10" s="1"/>
  <c r="D279" i="10"/>
  <c r="AE146" i="10" s="1"/>
  <c r="E278" i="10"/>
  <c r="AF145" i="10" s="1"/>
  <c r="D278" i="10"/>
  <c r="AE145" i="10" s="1"/>
  <c r="E277" i="10"/>
  <c r="AF144" i="10" s="1"/>
  <c r="D277" i="10"/>
  <c r="AE144" i="10" s="1"/>
  <c r="E276" i="10"/>
  <c r="AF143" i="10" s="1"/>
  <c r="D276" i="10"/>
  <c r="AE143" i="10" s="1"/>
  <c r="E275" i="10"/>
  <c r="AF142" i="10" s="1"/>
  <c r="D275" i="10"/>
  <c r="AE142" i="10" s="1"/>
  <c r="E274" i="10"/>
  <c r="AF141" i="10" s="1"/>
  <c r="D274" i="10"/>
  <c r="AE141" i="10" s="1"/>
  <c r="E273" i="10"/>
  <c r="AF140" i="10" s="1"/>
  <c r="D273" i="10"/>
  <c r="AE140" i="10" s="1"/>
  <c r="E272" i="10"/>
  <c r="AF139" i="10" s="1"/>
  <c r="D272" i="10"/>
  <c r="AE139" i="10" s="1"/>
  <c r="E271" i="10"/>
  <c r="AF138" i="10" s="1"/>
  <c r="D271" i="10"/>
  <c r="AE138" i="10" s="1"/>
  <c r="E270" i="10"/>
  <c r="AF137" i="10" s="1"/>
  <c r="D270" i="10"/>
  <c r="AE137" i="10" s="1"/>
  <c r="E400" i="10"/>
  <c r="AF201" i="10" s="1"/>
  <c r="E399" i="10"/>
  <c r="AF200" i="10" s="1"/>
  <c r="E398" i="10"/>
  <c r="AF199" i="10" s="1"/>
  <c r="E397" i="10"/>
  <c r="AF198" i="10" s="1"/>
  <c r="E396" i="10"/>
  <c r="AF197" i="10" s="1"/>
  <c r="E395" i="10"/>
  <c r="AF196" i="10" s="1"/>
  <c r="E394" i="10"/>
  <c r="AF195" i="10" s="1"/>
  <c r="E393" i="10"/>
  <c r="AF194" i="10" s="1"/>
  <c r="E392" i="10"/>
  <c r="AF193" i="10" s="1"/>
  <c r="E391" i="10"/>
  <c r="AF192" i="10" s="1"/>
  <c r="E390" i="10"/>
  <c r="AF191" i="10" s="1"/>
  <c r="E389" i="10"/>
  <c r="AF190" i="10" s="1"/>
  <c r="E388" i="10"/>
  <c r="AF189" i="10" s="1"/>
  <c r="E387" i="10"/>
  <c r="AF188" i="10" s="1"/>
  <c r="E386" i="10"/>
  <c r="AF187" i="10" s="1"/>
  <c r="E385" i="10"/>
  <c r="AF186" i="10" s="1"/>
  <c r="E384" i="10"/>
  <c r="AF185" i="10" s="1"/>
  <c r="E383" i="10"/>
  <c r="AF184" i="10" s="1"/>
  <c r="E382" i="10"/>
  <c r="AF183" i="10" s="1"/>
  <c r="E381" i="10"/>
  <c r="AF182" i="10" s="1"/>
  <c r="E380" i="10"/>
  <c r="AF181" i="10" s="1"/>
  <c r="E379" i="10"/>
  <c r="AF180" i="10" s="1"/>
  <c r="E378" i="10"/>
  <c r="AF179" i="10" s="1"/>
  <c r="E269" i="10"/>
  <c r="AF136" i="10" s="1"/>
  <c r="E268" i="10"/>
  <c r="AF135" i="10" s="1"/>
  <c r="E267" i="10"/>
  <c r="AF134" i="10" s="1"/>
  <c r="E266" i="10"/>
  <c r="AF133" i="10" s="1"/>
  <c r="E265" i="10"/>
  <c r="AF132" i="10" s="1"/>
  <c r="E264" i="10"/>
  <c r="AF131" i="10" s="1"/>
  <c r="E263" i="10"/>
  <c r="AF130" i="10" s="1"/>
  <c r="E262" i="10"/>
  <c r="AF129" i="10" s="1"/>
  <c r="E261" i="10"/>
  <c r="AF128" i="10" s="1"/>
  <c r="E260" i="10"/>
  <c r="AF127" i="10" s="1"/>
  <c r="E259" i="10"/>
  <c r="AF126" i="10" s="1"/>
  <c r="E258" i="10"/>
  <c r="AF125" i="10" s="1"/>
  <c r="E257" i="10"/>
  <c r="AF124" i="10" s="1"/>
  <c r="E256" i="10"/>
  <c r="AF123" i="10" s="1"/>
  <c r="E255" i="10"/>
  <c r="AF122" i="10" s="1"/>
  <c r="E254" i="10"/>
  <c r="AF121" i="10" s="1"/>
  <c r="E253" i="10"/>
  <c r="AF120" i="10" s="1"/>
  <c r="E252" i="10"/>
  <c r="AF119" i="10" s="1"/>
  <c r="E251" i="10"/>
  <c r="AF118" i="10" s="1"/>
  <c r="E250" i="10"/>
  <c r="AF117" i="10" s="1"/>
  <c r="E249" i="10"/>
  <c r="AF116" i="10" s="1"/>
  <c r="E248" i="10"/>
  <c r="AF115" i="10" s="1"/>
  <c r="E247" i="10"/>
  <c r="AF114" i="10" s="1"/>
  <c r="E246" i="10"/>
  <c r="AF113" i="10" s="1"/>
  <c r="E245" i="10"/>
  <c r="AF112" i="10" s="1"/>
  <c r="E244" i="10"/>
  <c r="AF111" i="10" s="1"/>
  <c r="E243" i="10"/>
  <c r="AF110" i="10" s="1"/>
  <c r="E242" i="10"/>
  <c r="AF109" i="10" s="1"/>
  <c r="E241" i="10"/>
  <c r="AF108" i="10" s="1"/>
  <c r="E240" i="10"/>
  <c r="AF107" i="10" s="1"/>
  <c r="E239" i="10"/>
  <c r="AF106" i="10" s="1"/>
  <c r="E238" i="10"/>
  <c r="AF105" i="10" s="1"/>
  <c r="E237" i="10"/>
  <c r="AF104" i="10" s="1"/>
  <c r="E236" i="10"/>
  <c r="AF103" i="10" s="1"/>
  <c r="E235" i="10"/>
  <c r="AF102" i="10" s="1"/>
  <c r="E234" i="10"/>
  <c r="AF101" i="10" s="1"/>
  <c r="E233" i="10"/>
  <c r="AF100" i="10" s="1"/>
  <c r="E232" i="10"/>
  <c r="AF99" i="10" s="1"/>
  <c r="E231" i="10"/>
  <c r="AF98" i="10" s="1"/>
  <c r="E230" i="10"/>
  <c r="AF97" i="10" s="1"/>
  <c r="E229" i="10"/>
  <c r="AF96" i="10" s="1"/>
  <c r="E228" i="10"/>
  <c r="AF95" i="10" s="1"/>
  <c r="E227" i="10"/>
  <c r="AF94" i="10" s="1"/>
  <c r="E226" i="10"/>
  <c r="AF93" i="10" s="1"/>
  <c r="E225" i="10"/>
  <c r="AF92" i="10" s="1"/>
  <c r="E224" i="10"/>
  <c r="AF91" i="10" s="1"/>
  <c r="E223" i="10"/>
  <c r="AF90" i="10" s="1"/>
  <c r="E222" i="10"/>
  <c r="AF89" i="10" s="1"/>
  <c r="E221" i="10"/>
  <c r="AF88" i="10" s="1"/>
  <c r="E220" i="10"/>
  <c r="AF87" i="10" s="1"/>
  <c r="E219" i="10"/>
  <c r="AF86" i="10" s="1"/>
  <c r="E218" i="10"/>
  <c r="AF85" i="10" s="1"/>
  <c r="E217" i="10"/>
  <c r="AF84" i="10" s="1"/>
  <c r="E216" i="10"/>
  <c r="AF83" i="10" s="1"/>
  <c r="E215" i="10"/>
  <c r="AF82" i="10" s="1"/>
  <c r="E214" i="10"/>
  <c r="AF81" i="10" s="1"/>
  <c r="E213" i="10"/>
  <c r="AF80" i="10" s="1"/>
  <c r="E212" i="10"/>
  <c r="AF79" i="10" s="1"/>
  <c r="E211" i="10"/>
  <c r="AF78" i="10" s="1"/>
  <c r="E210" i="10"/>
  <c r="AF77" i="10" s="1"/>
  <c r="E209" i="10"/>
  <c r="AF76" i="10" s="1"/>
  <c r="E208" i="10"/>
  <c r="Z146" i="10" s="1"/>
  <c r="E207" i="10"/>
  <c r="Z145" i="10" s="1"/>
  <c r="E206" i="10"/>
  <c r="Z144" i="10" s="1"/>
  <c r="E205" i="10"/>
  <c r="Z143" i="10" s="1"/>
  <c r="E204" i="10"/>
  <c r="Z142" i="10" s="1"/>
  <c r="E203" i="10"/>
  <c r="Z141" i="10" s="1"/>
  <c r="E202" i="10"/>
  <c r="Z140" i="10" s="1"/>
  <c r="E201" i="10"/>
  <c r="Z139" i="10" s="1"/>
  <c r="E200" i="10"/>
  <c r="Z138" i="10" s="1"/>
  <c r="E199" i="10"/>
  <c r="Z137" i="10" s="1"/>
  <c r="E198" i="10"/>
  <c r="Z136" i="10" s="1"/>
  <c r="E197" i="10"/>
  <c r="Z135" i="10" s="1"/>
  <c r="E196" i="10"/>
  <c r="Z134" i="10" s="1"/>
  <c r="E195" i="10"/>
  <c r="Z133" i="10" s="1"/>
  <c r="E194" i="10"/>
  <c r="Z132" i="10" s="1"/>
  <c r="E193" i="10"/>
  <c r="Z131" i="10" s="1"/>
  <c r="E192" i="10"/>
  <c r="Z130" i="10" s="1"/>
  <c r="E191" i="10"/>
  <c r="Z129" i="10" s="1"/>
  <c r="E190" i="10"/>
  <c r="Z128" i="10" s="1"/>
  <c r="E189" i="10"/>
  <c r="Z127" i="10" s="1"/>
  <c r="E188" i="10"/>
  <c r="Z126" i="10" s="1"/>
  <c r="E187" i="10"/>
  <c r="Z125" i="10" s="1"/>
  <c r="E186" i="10"/>
  <c r="Z124" i="10" s="1"/>
  <c r="E185" i="10"/>
  <c r="Z123" i="10" s="1"/>
  <c r="E184" i="10"/>
  <c r="Z122" i="10" s="1"/>
  <c r="E183" i="10"/>
  <c r="Z121" i="10" s="1"/>
  <c r="E182" i="10"/>
  <c r="Z120" i="10" s="1"/>
  <c r="E181" i="10"/>
  <c r="Z119" i="10" s="1"/>
  <c r="E180" i="10"/>
  <c r="Z118" i="10" s="1"/>
  <c r="E179" i="10"/>
  <c r="Z117" i="10" s="1"/>
  <c r="E178" i="10"/>
  <c r="Z116" i="10" s="1"/>
  <c r="E177" i="10"/>
  <c r="Z115" i="10" s="1"/>
  <c r="E176" i="10"/>
  <c r="Z114" i="10" s="1"/>
  <c r="E175" i="10"/>
  <c r="Z113" i="10" s="1"/>
  <c r="E174" i="10"/>
  <c r="Z112" i="10" s="1"/>
  <c r="E173" i="10"/>
  <c r="Z111" i="10" s="1"/>
  <c r="E172" i="10"/>
  <c r="Z110" i="10" s="1"/>
  <c r="E171" i="10"/>
  <c r="Z109" i="10" s="1"/>
  <c r="E170" i="10"/>
  <c r="Z108" i="10" s="1"/>
  <c r="E169" i="10"/>
  <c r="Z107" i="10" s="1"/>
  <c r="E168" i="10"/>
  <c r="Z106" i="10" s="1"/>
  <c r="E167" i="10"/>
  <c r="Z105" i="10" s="1"/>
  <c r="E166" i="10"/>
  <c r="Z104" i="10" s="1"/>
  <c r="E165" i="10"/>
  <c r="Z103" i="10" s="1"/>
  <c r="E164" i="10"/>
  <c r="Z102" i="10" s="1"/>
  <c r="E163" i="10"/>
  <c r="Z101" i="10" s="1"/>
  <c r="E162" i="10"/>
  <c r="Z100" i="10" s="1"/>
  <c r="E161" i="10"/>
  <c r="Z99" i="10" s="1"/>
  <c r="E160" i="10"/>
  <c r="Z98" i="10" s="1"/>
  <c r="E159" i="10"/>
  <c r="Z97" i="10" s="1"/>
  <c r="E158" i="10"/>
  <c r="Z96" i="10" s="1"/>
  <c r="E157" i="10"/>
  <c r="Z95" i="10" s="1"/>
  <c r="E156" i="10"/>
  <c r="Z94" i="10" s="1"/>
  <c r="E155" i="10"/>
  <c r="Z93" i="10" s="1"/>
  <c r="E154" i="10"/>
  <c r="Z92" i="10" s="1"/>
  <c r="E153" i="10"/>
  <c r="Z91" i="10" s="1"/>
  <c r="E152" i="10"/>
  <c r="Z90" i="10" s="1"/>
  <c r="E151" i="10"/>
  <c r="Z89" i="10" s="1"/>
  <c r="E150" i="10"/>
  <c r="Z88" i="10" s="1"/>
  <c r="E149" i="10"/>
  <c r="Z87" i="10" s="1"/>
  <c r="E148" i="10"/>
  <c r="Z86" i="10" s="1"/>
  <c r="E147" i="10"/>
  <c r="Z85" i="10" s="1"/>
  <c r="E146" i="10"/>
  <c r="Z84" i="10" s="1"/>
  <c r="E145" i="10"/>
  <c r="Z83" i="10" s="1"/>
  <c r="E144" i="10"/>
  <c r="Z82" i="10" s="1"/>
  <c r="E143" i="10"/>
  <c r="Z81" i="10" s="1"/>
  <c r="E142" i="10"/>
  <c r="Z80" i="10" s="1"/>
  <c r="E141" i="10"/>
  <c r="Z79" i="10" s="1"/>
  <c r="E140" i="10"/>
  <c r="Z78" i="10" s="1"/>
  <c r="E139" i="10"/>
  <c r="Z77" i="10" s="1"/>
  <c r="E138" i="10"/>
  <c r="Z76" i="10" s="1"/>
  <c r="E137" i="10"/>
  <c r="AF70" i="10" s="1"/>
  <c r="E136" i="10"/>
  <c r="AF69" i="10" s="1"/>
  <c r="E135" i="10"/>
  <c r="AF68" i="10" s="1"/>
  <c r="E134" i="10"/>
  <c r="AF67" i="10" s="1"/>
  <c r="E133" i="10"/>
  <c r="AF66" i="10" s="1"/>
  <c r="E132" i="10"/>
  <c r="AF65" i="10" s="1"/>
  <c r="E131" i="10"/>
  <c r="AF64" i="10" s="1"/>
  <c r="E130" i="10"/>
  <c r="AF63" i="10" s="1"/>
  <c r="E129" i="10"/>
  <c r="AF62" i="10" s="1"/>
  <c r="E128" i="10"/>
  <c r="AF61" i="10" s="1"/>
  <c r="E127" i="10"/>
  <c r="AF60" i="10" s="1"/>
  <c r="E126" i="10"/>
  <c r="AF59" i="10" s="1"/>
  <c r="E125" i="10"/>
  <c r="AF58" i="10" s="1"/>
  <c r="E124" i="10"/>
  <c r="AF57" i="10" s="1"/>
  <c r="E123" i="10"/>
  <c r="AF56" i="10" s="1"/>
  <c r="E122" i="10"/>
  <c r="AF55" i="10" s="1"/>
  <c r="E121" i="10"/>
  <c r="AF54" i="10" s="1"/>
  <c r="E120" i="10"/>
  <c r="AF53" i="10" s="1"/>
  <c r="E119" i="10"/>
  <c r="AF52" i="10" s="1"/>
  <c r="E118" i="10"/>
  <c r="AF51" i="10" s="1"/>
  <c r="E117" i="10"/>
  <c r="AF50" i="10" s="1"/>
  <c r="E116" i="10"/>
  <c r="AF49" i="10" s="1"/>
  <c r="E115" i="10"/>
  <c r="AF48" i="10" s="1"/>
  <c r="E114" i="10"/>
  <c r="AF47" i="10" s="1"/>
  <c r="E113" i="10"/>
  <c r="AF46" i="10" s="1"/>
  <c r="E112" i="10"/>
  <c r="AF45" i="10" s="1"/>
  <c r="E111" i="10"/>
  <c r="AF44" i="10" s="1"/>
  <c r="E110" i="10"/>
  <c r="AF43" i="10" s="1"/>
  <c r="E109" i="10"/>
  <c r="AF42" i="10" s="1"/>
  <c r="E108" i="10"/>
  <c r="AF41" i="10" s="1"/>
  <c r="E107" i="10"/>
  <c r="AF40" i="10" s="1"/>
  <c r="E106" i="10"/>
  <c r="AF39" i="10" s="1"/>
  <c r="E105" i="10"/>
  <c r="AF38" i="10" s="1"/>
  <c r="E104" i="10"/>
  <c r="AF37" i="10" s="1"/>
  <c r="E103" i="10"/>
  <c r="AF36" i="10" s="1"/>
  <c r="E102" i="10"/>
  <c r="AF35" i="10" s="1"/>
  <c r="E101" i="10"/>
  <c r="AF34" i="10" s="1"/>
  <c r="E100" i="10"/>
  <c r="AF33" i="10" s="1"/>
  <c r="E99" i="10"/>
  <c r="AF32" i="10" s="1"/>
  <c r="E98" i="10"/>
  <c r="AF31" i="10" s="1"/>
  <c r="E97" i="10"/>
  <c r="AF30" i="10" s="1"/>
  <c r="E96" i="10"/>
  <c r="AF29" i="10" s="1"/>
  <c r="E95" i="10"/>
  <c r="AF28" i="10" s="1"/>
  <c r="E94" i="10"/>
  <c r="AF27" i="10" s="1"/>
  <c r="E93" i="10"/>
  <c r="AF26" i="10" s="1"/>
  <c r="E92" i="10"/>
  <c r="AF25" i="10" s="1"/>
  <c r="E91" i="10"/>
  <c r="AF24" i="10" s="1"/>
  <c r="E90" i="10"/>
  <c r="AF23" i="10" s="1"/>
  <c r="E89" i="10"/>
  <c r="AF22" i="10" s="1"/>
  <c r="E88" i="10"/>
  <c r="AF21" i="10" s="1"/>
  <c r="E87" i="10"/>
  <c r="AF20" i="10" s="1"/>
  <c r="E86" i="10"/>
  <c r="AF19" i="10" s="1"/>
  <c r="E85" i="10"/>
  <c r="AF18" i="10" s="1"/>
  <c r="E84" i="10"/>
  <c r="AF17" i="10" s="1"/>
  <c r="E83" i="10"/>
  <c r="AF16" i="10" s="1"/>
  <c r="E82" i="10"/>
  <c r="AF15" i="10" s="1"/>
  <c r="E81" i="10"/>
  <c r="AF14" i="10" s="1"/>
  <c r="E80" i="10"/>
  <c r="AF13" i="10" s="1"/>
  <c r="E79" i="10"/>
  <c r="AF12" i="10" s="1"/>
  <c r="E78" i="10"/>
  <c r="AF11" i="10" s="1"/>
  <c r="E77" i="10"/>
  <c r="AF10" i="10" s="1"/>
  <c r="E76" i="10"/>
  <c r="AF9" i="10" s="1"/>
  <c r="E75" i="10"/>
  <c r="AF8" i="10" s="1"/>
  <c r="E74" i="10"/>
  <c r="AF7" i="10" s="1"/>
  <c r="E73" i="10"/>
  <c r="AF6" i="10" s="1"/>
  <c r="E72" i="10"/>
  <c r="AF5" i="10" s="1"/>
  <c r="E71" i="10"/>
  <c r="AF4" i="10" s="1"/>
  <c r="E70" i="10"/>
  <c r="Z70" i="10" s="1"/>
  <c r="E69" i="10"/>
  <c r="Z69" i="10" s="1"/>
  <c r="E68" i="10"/>
  <c r="Z68" i="10" s="1"/>
  <c r="E67" i="10"/>
  <c r="Z67" i="10" s="1"/>
  <c r="E66" i="10"/>
  <c r="Z66" i="10" s="1"/>
  <c r="E65" i="10"/>
  <c r="Z65" i="10" s="1"/>
  <c r="E64" i="10"/>
  <c r="Z64" i="10" s="1"/>
  <c r="E63" i="10"/>
  <c r="Z63" i="10" s="1"/>
  <c r="E62" i="10"/>
  <c r="Z62" i="10" s="1"/>
  <c r="E61" i="10"/>
  <c r="Z61" i="10" s="1"/>
  <c r="E60" i="10"/>
  <c r="Z60" i="10" s="1"/>
  <c r="E59" i="10"/>
  <c r="Z59" i="10" s="1"/>
  <c r="E58" i="10"/>
  <c r="Z58" i="10" s="1"/>
  <c r="E57" i="10"/>
  <c r="Z57" i="10" s="1"/>
  <c r="E56" i="10"/>
  <c r="Z56" i="10" s="1"/>
  <c r="E55" i="10"/>
  <c r="Z55" i="10" s="1"/>
  <c r="E54" i="10"/>
  <c r="Z54" i="10" s="1"/>
  <c r="E53" i="10"/>
  <c r="Z53" i="10" s="1"/>
  <c r="E52" i="10"/>
  <c r="Z52" i="10" s="1"/>
  <c r="E51" i="10"/>
  <c r="Z51" i="10" s="1"/>
  <c r="E50" i="10"/>
  <c r="Z50" i="10" s="1"/>
  <c r="E49" i="10"/>
  <c r="Z49" i="10" s="1"/>
  <c r="E48" i="10"/>
  <c r="Z48" i="10" s="1"/>
  <c r="E47" i="10"/>
  <c r="Z47" i="10" s="1"/>
  <c r="E46" i="10"/>
  <c r="Z46" i="10" s="1"/>
  <c r="E45" i="10"/>
  <c r="Z45" i="10" s="1"/>
  <c r="E44" i="10"/>
  <c r="Z44" i="10" s="1"/>
  <c r="E43" i="10"/>
  <c r="Z43" i="10" s="1"/>
  <c r="E42" i="10"/>
  <c r="Z42" i="10" s="1"/>
  <c r="E41" i="10"/>
  <c r="Z41" i="10" s="1"/>
  <c r="E40" i="10"/>
  <c r="Z40" i="10" s="1"/>
  <c r="E39" i="10"/>
  <c r="Z39" i="10" s="1"/>
  <c r="E38" i="10"/>
  <c r="Z38" i="10" s="1"/>
  <c r="E37" i="10"/>
  <c r="Z37" i="10" s="1"/>
  <c r="E36" i="10"/>
  <c r="Z36" i="10" s="1"/>
  <c r="E35" i="10"/>
  <c r="Z35" i="10" s="1"/>
  <c r="E34" i="10"/>
  <c r="Z34" i="10" s="1"/>
  <c r="E33" i="10"/>
  <c r="Z33" i="10" s="1"/>
  <c r="E32" i="10"/>
  <c r="Z32" i="10" s="1"/>
  <c r="E31" i="10"/>
  <c r="Z31" i="10" s="1"/>
  <c r="E30" i="10"/>
  <c r="Z30" i="10" s="1"/>
  <c r="E29" i="10"/>
  <c r="Z29" i="10" s="1"/>
  <c r="E28" i="10"/>
  <c r="Z28" i="10" s="1"/>
  <c r="E27" i="10"/>
  <c r="Z27" i="10" s="1"/>
  <c r="E26" i="10"/>
  <c r="Z26" i="10" s="1"/>
  <c r="E25" i="10"/>
  <c r="Z25" i="10" s="1"/>
  <c r="E24" i="10"/>
  <c r="Z24" i="10" s="1"/>
  <c r="E23" i="10"/>
  <c r="Z23" i="10" s="1"/>
  <c r="E22" i="10"/>
  <c r="Z22" i="10" s="1"/>
  <c r="E21" i="10"/>
  <c r="Z21" i="10" s="1"/>
  <c r="E20" i="10"/>
  <c r="Z20" i="10" s="1"/>
  <c r="E19" i="10"/>
  <c r="Z19" i="10" s="1"/>
  <c r="E18" i="10"/>
  <c r="Z18" i="10" s="1"/>
  <c r="E17" i="10"/>
  <c r="Z17" i="10" s="1"/>
  <c r="E16" i="10"/>
  <c r="Z16" i="10" s="1"/>
  <c r="E15" i="10"/>
  <c r="Z15" i="10" s="1"/>
  <c r="E14" i="10"/>
  <c r="Z14" i="10" s="1"/>
  <c r="E13" i="10"/>
  <c r="Z13" i="10" s="1"/>
  <c r="E12" i="10"/>
  <c r="Z12" i="10" s="1"/>
  <c r="E11" i="10"/>
  <c r="Z11" i="10" s="1"/>
  <c r="E10" i="10"/>
  <c r="Z10" i="10" s="1"/>
  <c r="E9" i="10"/>
  <c r="Z9" i="10" s="1"/>
  <c r="E8" i="10"/>
  <c r="Z8" i="10" s="1"/>
  <c r="E7" i="10"/>
  <c r="Z7" i="10" s="1"/>
  <c r="E6" i="10"/>
  <c r="Z6" i="10" s="1"/>
  <c r="E5" i="10"/>
  <c r="Z5" i="10" s="1"/>
  <c r="E4" i="10"/>
  <c r="Z4" i="10" s="1"/>
  <c r="D400" i="10"/>
  <c r="AE201" i="10" s="1"/>
  <c r="D399" i="10"/>
  <c r="AE200" i="10" s="1"/>
  <c r="D398" i="10"/>
  <c r="AE199" i="10" s="1"/>
  <c r="D397" i="10"/>
  <c r="AE198" i="10" s="1"/>
  <c r="D396" i="10"/>
  <c r="AE197" i="10" s="1"/>
  <c r="D395" i="10"/>
  <c r="AE196" i="10" s="1"/>
  <c r="D394" i="10"/>
  <c r="AE195" i="10" s="1"/>
  <c r="D393" i="10"/>
  <c r="AE194" i="10" s="1"/>
  <c r="D392" i="10"/>
  <c r="AE193" i="10" s="1"/>
  <c r="D391" i="10"/>
  <c r="AE192" i="10" s="1"/>
  <c r="D390" i="10"/>
  <c r="AE191" i="10" s="1"/>
  <c r="D389" i="10"/>
  <c r="AE190" i="10" s="1"/>
  <c r="D388" i="10"/>
  <c r="AE189" i="10" s="1"/>
  <c r="D387" i="10"/>
  <c r="AE188" i="10" s="1"/>
  <c r="D386" i="10"/>
  <c r="AE187" i="10" s="1"/>
  <c r="D385" i="10"/>
  <c r="AE186" i="10" s="1"/>
  <c r="D384" i="10"/>
  <c r="AE185" i="10" s="1"/>
  <c r="D383" i="10"/>
  <c r="AE184" i="10" s="1"/>
  <c r="D382" i="10"/>
  <c r="AE183" i="10" s="1"/>
  <c r="D381" i="10"/>
  <c r="AE182" i="10" s="1"/>
  <c r="D380" i="10"/>
  <c r="AE181" i="10" s="1"/>
  <c r="D379" i="10"/>
  <c r="AE180" i="10" s="1"/>
  <c r="D378" i="10"/>
  <c r="AE179" i="10" s="1"/>
  <c r="D269" i="10"/>
  <c r="AE136" i="10" s="1"/>
  <c r="D268" i="10"/>
  <c r="AE135" i="10" s="1"/>
  <c r="D267" i="10"/>
  <c r="AE134" i="10" s="1"/>
  <c r="D266" i="10"/>
  <c r="AE133" i="10" s="1"/>
  <c r="D265" i="10"/>
  <c r="AE132" i="10" s="1"/>
  <c r="D264" i="10"/>
  <c r="AE131" i="10" s="1"/>
  <c r="D263" i="10"/>
  <c r="AE130" i="10" s="1"/>
  <c r="D262" i="10"/>
  <c r="AE129" i="10" s="1"/>
  <c r="D261" i="10"/>
  <c r="AE128" i="10" s="1"/>
  <c r="D260" i="10"/>
  <c r="AE127" i="10" s="1"/>
  <c r="D259" i="10"/>
  <c r="AE126" i="10" s="1"/>
  <c r="D258" i="10"/>
  <c r="AE125" i="10" s="1"/>
  <c r="D257" i="10"/>
  <c r="AE124" i="10" s="1"/>
  <c r="D256" i="10"/>
  <c r="AE123" i="10" s="1"/>
  <c r="D255" i="10"/>
  <c r="AE122" i="10" s="1"/>
  <c r="D254" i="10"/>
  <c r="AE121" i="10" s="1"/>
  <c r="D253" i="10"/>
  <c r="AE120" i="10" s="1"/>
  <c r="D252" i="10"/>
  <c r="AE119" i="10" s="1"/>
  <c r="D251" i="10"/>
  <c r="AE118" i="10" s="1"/>
  <c r="D250" i="10"/>
  <c r="AE117" i="10" s="1"/>
  <c r="D249" i="10"/>
  <c r="AE116" i="10" s="1"/>
  <c r="D248" i="10"/>
  <c r="AE115" i="10" s="1"/>
  <c r="D247" i="10"/>
  <c r="AE114" i="10" s="1"/>
  <c r="D246" i="10"/>
  <c r="AE113" i="10" s="1"/>
  <c r="D245" i="10"/>
  <c r="AE112" i="10" s="1"/>
  <c r="D244" i="10"/>
  <c r="AE111" i="10" s="1"/>
  <c r="D243" i="10"/>
  <c r="AE110" i="10" s="1"/>
  <c r="D242" i="10"/>
  <c r="AE109" i="10" s="1"/>
  <c r="D241" i="10"/>
  <c r="AE108" i="10" s="1"/>
  <c r="D240" i="10"/>
  <c r="AE107" i="10" s="1"/>
  <c r="D239" i="10"/>
  <c r="AE106" i="10" s="1"/>
  <c r="D238" i="10"/>
  <c r="AE105" i="10" s="1"/>
  <c r="D237" i="10"/>
  <c r="AE104" i="10" s="1"/>
  <c r="D236" i="10"/>
  <c r="AE103" i="10" s="1"/>
  <c r="D235" i="10"/>
  <c r="AE102" i="10" s="1"/>
  <c r="D234" i="10"/>
  <c r="AE101" i="10" s="1"/>
  <c r="D233" i="10"/>
  <c r="AE100" i="10" s="1"/>
  <c r="D232" i="10"/>
  <c r="AE99" i="10" s="1"/>
  <c r="D231" i="10"/>
  <c r="AE98" i="10" s="1"/>
  <c r="D230" i="10"/>
  <c r="AE97" i="10" s="1"/>
  <c r="D229" i="10"/>
  <c r="AE96" i="10" s="1"/>
  <c r="D228" i="10"/>
  <c r="AE95" i="10" s="1"/>
  <c r="D227" i="10"/>
  <c r="AE94" i="10" s="1"/>
  <c r="D226" i="10"/>
  <c r="AE93" i="10" s="1"/>
  <c r="D225" i="10"/>
  <c r="AE92" i="10" s="1"/>
  <c r="D224" i="10"/>
  <c r="AE91" i="10" s="1"/>
  <c r="D223" i="10"/>
  <c r="AE90" i="10" s="1"/>
  <c r="D222" i="10"/>
  <c r="AE89" i="10" s="1"/>
  <c r="D221" i="10"/>
  <c r="AE88" i="10" s="1"/>
  <c r="D220" i="10"/>
  <c r="AE87" i="10" s="1"/>
  <c r="D219" i="10"/>
  <c r="AE86" i="10" s="1"/>
  <c r="D218" i="10"/>
  <c r="AE85" i="10" s="1"/>
  <c r="D217" i="10"/>
  <c r="AE84" i="10" s="1"/>
  <c r="D216" i="10"/>
  <c r="AE83" i="10" s="1"/>
  <c r="D215" i="10"/>
  <c r="AE82" i="10" s="1"/>
  <c r="D214" i="10"/>
  <c r="AE81" i="10" s="1"/>
  <c r="D213" i="10"/>
  <c r="AE80" i="10" s="1"/>
  <c r="D212" i="10"/>
  <c r="AE79" i="10" s="1"/>
  <c r="D211" i="10"/>
  <c r="AE78" i="10" s="1"/>
  <c r="D210" i="10"/>
  <c r="AE77" i="10" s="1"/>
  <c r="D209" i="10"/>
  <c r="AE76" i="10" s="1"/>
  <c r="D208" i="10"/>
  <c r="Y146" i="10" s="1"/>
  <c r="D207" i="10"/>
  <c r="Y145" i="10" s="1"/>
  <c r="D206" i="10"/>
  <c r="Y144" i="10" s="1"/>
  <c r="D205" i="10"/>
  <c r="Y143" i="10" s="1"/>
  <c r="D204" i="10"/>
  <c r="Y142" i="10" s="1"/>
  <c r="D203" i="10"/>
  <c r="Y141" i="10" s="1"/>
  <c r="D202" i="10"/>
  <c r="Y140" i="10" s="1"/>
  <c r="D201" i="10"/>
  <c r="Y139" i="10" s="1"/>
  <c r="D200" i="10"/>
  <c r="Y138" i="10" s="1"/>
  <c r="D199" i="10"/>
  <c r="Y137" i="10" s="1"/>
  <c r="D198" i="10"/>
  <c r="Y136" i="10" s="1"/>
  <c r="D197" i="10"/>
  <c r="Y135" i="10" s="1"/>
  <c r="D196" i="10"/>
  <c r="Y134" i="10" s="1"/>
  <c r="D195" i="10"/>
  <c r="Y133" i="10" s="1"/>
  <c r="D194" i="10"/>
  <c r="Y132" i="10" s="1"/>
  <c r="D193" i="10"/>
  <c r="Y131" i="10" s="1"/>
  <c r="D192" i="10"/>
  <c r="Y130" i="10" s="1"/>
  <c r="D191" i="10"/>
  <c r="Y129" i="10" s="1"/>
  <c r="D190" i="10"/>
  <c r="Y128" i="10" s="1"/>
  <c r="D189" i="10"/>
  <c r="Y127" i="10" s="1"/>
  <c r="D188" i="10"/>
  <c r="Y126" i="10" s="1"/>
  <c r="D187" i="10"/>
  <c r="Y125" i="10" s="1"/>
  <c r="D186" i="10"/>
  <c r="Y124" i="10" s="1"/>
  <c r="D185" i="10"/>
  <c r="Y123" i="10" s="1"/>
  <c r="D184" i="10"/>
  <c r="Y122" i="10" s="1"/>
  <c r="D183" i="10"/>
  <c r="Y121" i="10" s="1"/>
  <c r="D182" i="10"/>
  <c r="Y120" i="10" s="1"/>
  <c r="D181" i="10"/>
  <c r="Y119" i="10" s="1"/>
  <c r="D180" i="10"/>
  <c r="Y118" i="10" s="1"/>
  <c r="D179" i="10"/>
  <c r="Y117" i="10" s="1"/>
  <c r="D178" i="10"/>
  <c r="Y116" i="10" s="1"/>
  <c r="D177" i="10"/>
  <c r="Y115" i="10" s="1"/>
  <c r="D176" i="10"/>
  <c r="Y114" i="10" s="1"/>
  <c r="D175" i="10"/>
  <c r="Y113" i="10" s="1"/>
  <c r="D174" i="10"/>
  <c r="Y112" i="10" s="1"/>
  <c r="D173" i="10"/>
  <c r="Y111" i="10" s="1"/>
  <c r="D172" i="10"/>
  <c r="Y110" i="10" s="1"/>
  <c r="D171" i="10"/>
  <c r="Y109" i="10" s="1"/>
  <c r="D170" i="10"/>
  <c r="Y108" i="10" s="1"/>
  <c r="D169" i="10"/>
  <c r="Y107" i="10" s="1"/>
  <c r="D168" i="10"/>
  <c r="Y106" i="10" s="1"/>
  <c r="D167" i="10"/>
  <c r="Y105" i="10" s="1"/>
  <c r="D166" i="10"/>
  <c r="Y104" i="10" s="1"/>
  <c r="D165" i="10"/>
  <c r="Y103" i="10" s="1"/>
  <c r="D164" i="10"/>
  <c r="Y102" i="10" s="1"/>
  <c r="D163" i="10"/>
  <c r="Y101" i="10" s="1"/>
  <c r="D162" i="10"/>
  <c r="Y100" i="10" s="1"/>
  <c r="D161" i="10"/>
  <c r="Y99" i="10" s="1"/>
  <c r="D160" i="10"/>
  <c r="Y98" i="10" s="1"/>
  <c r="D159" i="10"/>
  <c r="Y97" i="10" s="1"/>
  <c r="D158" i="10"/>
  <c r="Y96" i="10" s="1"/>
  <c r="D157" i="10"/>
  <c r="Y95" i="10" s="1"/>
  <c r="D156" i="10"/>
  <c r="Y94" i="10" s="1"/>
  <c r="D155" i="10"/>
  <c r="Y93" i="10" s="1"/>
  <c r="D154" i="10"/>
  <c r="Y92" i="10" s="1"/>
  <c r="D153" i="10"/>
  <c r="Y91" i="10" s="1"/>
  <c r="D152" i="10"/>
  <c r="Y90" i="10" s="1"/>
  <c r="D151" i="10"/>
  <c r="Y89" i="10" s="1"/>
  <c r="D150" i="10"/>
  <c r="Y88" i="10" s="1"/>
  <c r="D149" i="10"/>
  <c r="Y87" i="10" s="1"/>
  <c r="D148" i="10"/>
  <c r="Y86" i="10" s="1"/>
  <c r="D147" i="10"/>
  <c r="Y85" i="10" s="1"/>
  <c r="D146" i="10"/>
  <c r="Y84" i="10" s="1"/>
  <c r="D145" i="10"/>
  <c r="Y83" i="10" s="1"/>
  <c r="D144" i="10"/>
  <c r="Y82" i="10" s="1"/>
  <c r="D143" i="10"/>
  <c r="Y81" i="10" s="1"/>
  <c r="D142" i="10"/>
  <c r="Y80" i="10" s="1"/>
  <c r="D141" i="10"/>
  <c r="Y79" i="10" s="1"/>
  <c r="D140" i="10"/>
  <c r="Y78" i="10" s="1"/>
  <c r="D139" i="10"/>
  <c r="Y77" i="10" s="1"/>
  <c r="D138" i="10"/>
  <c r="Y76" i="10" s="1"/>
  <c r="D137" i="10"/>
  <c r="AE70" i="10" s="1"/>
  <c r="D136" i="10"/>
  <c r="AE69" i="10" s="1"/>
  <c r="D135" i="10"/>
  <c r="AE68" i="10" s="1"/>
  <c r="D134" i="10"/>
  <c r="AE67" i="10" s="1"/>
  <c r="D133" i="10"/>
  <c r="AE66" i="10" s="1"/>
  <c r="D132" i="10"/>
  <c r="AE65" i="10" s="1"/>
  <c r="D131" i="10"/>
  <c r="AE64" i="10" s="1"/>
  <c r="D130" i="10"/>
  <c r="AE63" i="10" s="1"/>
  <c r="D129" i="10"/>
  <c r="AE62" i="10" s="1"/>
  <c r="D128" i="10"/>
  <c r="AE61" i="10" s="1"/>
  <c r="D127" i="10"/>
  <c r="AE60" i="10" s="1"/>
  <c r="D126" i="10"/>
  <c r="AE59" i="10" s="1"/>
  <c r="D125" i="10"/>
  <c r="AE58" i="10" s="1"/>
  <c r="D124" i="10"/>
  <c r="AE57" i="10" s="1"/>
  <c r="D123" i="10"/>
  <c r="AE56" i="10" s="1"/>
  <c r="D122" i="10"/>
  <c r="AE55" i="10" s="1"/>
  <c r="D121" i="10"/>
  <c r="AE54" i="10" s="1"/>
  <c r="D120" i="10"/>
  <c r="AE53" i="10" s="1"/>
  <c r="D119" i="10"/>
  <c r="AE52" i="10" s="1"/>
  <c r="D118" i="10"/>
  <c r="AE51" i="10" s="1"/>
  <c r="D117" i="10"/>
  <c r="AE50" i="10" s="1"/>
  <c r="D116" i="10"/>
  <c r="AE49" i="10" s="1"/>
  <c r="D115" i="10"/>
  <c r="AE48" i="10" s="1"/>
  <c r="D114" i="10"/>
  <c r="AE47" i="10" s="1"/>
  <c r="D113" i="10"/>
  <c r="AE46" i="10" s="1"/>
  <c r="D112" i="10"/>
  <c r="AE45" i="10" s="1"/>
  <c r="D111" i="10"/>
  <c r="AE44" i="10" s="1"/>
  <c r="D110" i="10"/>
  <c r="AE43" i="10" s="1"/>
  <c r="D109" i="10"/>
  <c r="AE42" i="10" s="1"/>
  <c r="D108" i="10"/>
  <c r="AE41" i="10" s="1"/>
  <c r="D107" i="10"/>
  <c r="AE40" i="10" s="1"/>
  <c r="D106" i="10"/>
  <c r="AE39" i="10" s="1"/>
  <c r="D105" i="10"/>
  <c r="AE38" i="10" s="1"/>
  <c r="D104" i="10"/>
  <c r="AE37" i="10" s="1"/>
  <c r="D103" i="10"/>
  <c r="AE36" i="10" s="1"/>
  <c r="D102" i="10"/>
  <c r="AE35" i="10" s="1"/>
  <c r="D101" i="10"/>
  <c r="AE34" i="10" s="1"/>
  <c r="D100" i="10"/>
  <c r="AE33" i="10" s="1"/>
  <c r="D99" i="10"/>
  <c r="AE32" i="10" s="1"/>
  <c r="D98" i="10"/>
  <c r="AE31" i="10" s="1"/>
  <c r="D97" i="10"/>
  <c r="AE30" i="10" s="1"/>
  <c r="D96" i="10"/>
  <c r="AE29" i="10" s="1"/>
  <c r="D95" i="10"/>
  <c r="AE28" i="10" s="1"/>
  <c r="D94" i="10"/>
  <c r="AE27" i="10" s="1"/>
  <c r="D93" i="10"/>
  <c r="AE26" i="10" s="1"/>
  <c r="D92" i="10"/>
  <c r="AE25" i="10" s="1"/>
  <c r="D91" i="10"/>
  <c r="AE24" i="10" s="1"/>
  <c r="D90" i="10"/>
  <c r="AE23" i="10" s="1"/>
  <c r="D89" i="10"/>
  <c r="AE22" i="10" s="1"/>
  <c r="D88" i="10"/>
  <c r="AE21" i="10" s="1"/>
  <c r="D87" i="10"/>
  <c r="AE20" i="10" s="1"/>
  <c r="D86" i="10"/>
  <c r="AE19" i="10" s="1"/>
  <c r="D85" i="10"/>
  <c r="AE18" i="10" s="1"/>
  <c r="D84" i="10"/>
  <c r="AE17" i="10" s="1"/>
  <c r="D83" i="10"/>
  <c r="AE16" i="10" s="1"/>
  <c r="D82" i="10"/>
  <c r="AE15" i="10" s="1"/>
  <c r="D81" i="10"/>
  <c r="AE14" i="10" s="1"/>
  <c r="D80" i="10"/>
  <c r="AE13" i="10" s="1"/>
  <c r="D79" i="10"/>
  <c r="AE12" i="10" s="1"/>
  <c r="D78" i="10"/>
  <c r="AE11" i="10" s="1"/>
  <c r="D77" i="10"/>
  <c r="AE10" i="10" s="1"/>
  <c r="D76" i="10"/>
  <c r="AE9" i="10" s="1"/>
  <c r="D75" i="10"/>
  <c r="AE8" i="10" s="1"/>
  <c r="D74" i="10"/>
  <c r="AE7" i="10" s="1"/>
  <c r="D73" i="10"/>
  <c r="AE6" i="10" s="1"/>
  <c r="D72" i="10"/>
  <c r="AE5" i="10" s="1"/>
  <c r="D71" i="10"/>
  <c r="AE4" i="10" s="1"/>
  <c r="D70" i="10"/>
  <c r="Y70" i="10" s="1"/>
  <c r="D69" i="10"/>
  <c r="Y69" i="10" s="1"/>
  <c r="D68" i="10"/>
  <c r="Y68" i="10" s="1"/>
  <c r="D67" i="10"/>
  <c r="Y67" i="10" s="1"/>
  <c r="D66" i="10"/>
  <c r="Y66" i="10" s="1"/>
  <c r="D65" i="10"/>
  <c r="Y65" i="10" s="1"/>
  <c r="D64" i="10"/>
  <c r="Y64" i="10" s="1"/>
  <c r="D63" i="10"/>
  <c r="Y63" i="10" s="1"/>
  <c r="D62" i="10"/>
  <c r="Y62" i="10" s="1"/>
  <c r="D61" i="10"/>
  <c r="Y61" i="10" s="1"/>
  <c r="D60" i="10"/>
  <c r="Y60" i="10" s="1"/>
  <c r="D59" i="10"/>
  <c r="Y59" i="10" s="1"/>
  <c r="D58" i="10"/>
  <c r="Y58" i="10" s="1"/>
  <c r="D57" i="10"/>
  <c r="Y57" i="10" s="1"/>
  <c r="D56" i="10"/>
  <c r="Y56" i="10" s="1"/>
  <c r="D55" i="10"/>
  <c r="Y55" i="10" s="1"/>
  <c r="D54" i="10"/>
  <c r="Y54" i="10" s="1"/>
  <c r="D53" i="10"/>
  <c r="Y53" i="10" s="1"/>
  <c r="D52" i="10"/>
  <c r="Y52" i="10" s="1"/>
  <c r="D51" i="10"/>
  <c r="Y51" i="10" s="1"/>
  <c r="D50" i="10"/>
  <c r="Y50" i="10" s="1"/>
  <c r="D49" i="10"/>
  <c r="Y49" i="10" s="1"/>
  <c r="D48" i="10"/>
  <c r="Y48" i="10" s="1"/>
  <c r="D47" i="10"/>
  <c r="Y47" i="10" s="1"/>
  <c r="D46" i="10"/>
  <c r="Y46" i="10" s="1"/>
  <c r="D45" i="10"/>
  <c r="Y45" i="10" s="1"/>
  <c r="D44" i="10"/>
  <c r="Y44" i="10" s="1"/>
  <c r="D43" i="10"/>
  <c r="Y43" i="10" s="1"/>
  <c r="D42" i="10"/>
  <c r="Y42" i="10" s="1"/>
  <c r="D41" i="10"/>
  <c r="Y41" i="10" s="1"/>
  <c r="D40" i="10"/>
  <c r="Y40" i="10" s="1"/>
  <c r="D39" i="10"/>
  <c r="Y39" i="10" s="1"/>
  <c r="D38" i="10"/>
  <c r="Y38" i="10" s="1"/>
  <c r="D37" i="10"/>
  <c r="Y37" i="10" s="1"/>
  <c r="D36" i="10"/>
  <c r="Y36" i="10" s="1"/>
  <c r="D35" i="10"/>
  <c r="Y35" i="10" s="1"/>
  <c r="D34" i="10"/>
  <c r="Y34" i="10" s="1"/>
  <c r="D33" i="10"/>
  <c r="Y33" i="10" s="1"/>
  <c r="D32" i="10"/>
  <c r="Y32" i="10" s="1"/>
  <c r="D31" i="10"/>
  <c r="Y31" i="10" s="1"/>
  <c r="D30" i="10"/>
  <c r="Y30" i="10" s="1"/>
  <c r="D29" i="10"/>
  <c r="Y29" i="10" s="1"/>
  <c r="D28" i="10"/>
  <c r="Y28" i="10" s="1"/>
  <c r="D27" i="10"/>
  <c r="Y27" i="10" s="1"/>
  <c r="D26" i="10"/>
  <c r="Y26" i="10" s="1"/>
  <c r="D25" i="10"/>
  <c r="Y25" i="10" s="1"/>
  <c r="D24" i="10"/>
  <c r="Y24" i="10" s="1"/>
  <c r="D23" i="10"/>
  <c r="Y23" i="10" s="1"/>
  <c r="D22" i="10"/>
  <c r="Y22" i="10" s="1"/>
  <c r="D21" i="10"/>
  <c r="Y21" i="10" s="1"/>
  <c r="D20" i="10"/>
  <c r="Y20" i="10" s="1"/>
  <c r="D19" i="10"/>
  <c r="Y19" i="10" s="1"/>
  <c r="D18" i="10"/>
  <c r="Y18" i="10" s="1"/>
  <c r="D17" i="10"/>
  <c r="Y17" i="10" s="1"/>
  <c r="D16" i="10"/>
  <c r="Y16" i="10" s="1"/>
  <c r="D15" i="10"/>
  <c r="Y15" i="10" s="1"/>
  <c r="D14" i="10"/>
  <c r="Y14" i="10" s="1"/>
  <c r="D13" i="10"/>
  <c r="Y13" i="10" s="1"/>
  <c r="D12" i="10"/>
  <c r="Y12" i="10" s="1"/>
  <c r="D11" i="10"/>
  <c r="Y11" i="10" s="1"/>
  <c r="D10" i="10"/>
  <c r="Y10" i="10" s="1"/>
  <c r="D9" i="10"/>
  <c r="Y9" i="10" s="1"/>
  <c r="D8" i="10"/>
  <c r="Y8" i="10" s="1"/>
  <c r="D7" i="10"/>
  <c r="Y7" i="10" s="1"/>
  <c r="D6" i="10"/>
  <c r="Y6" i="10" s="1"/>
  <c r="D5" i="10"/>
  <c r="Y5" i="10" s="1"/>
  <c r="D4" i="10"/>
  <c r="Y4" i="10" s="1"/>
  <c r="L454" i="10"/>
  <c r="L453" i="10"/>
  <c r="L452" i="10"/>
  <c r="L451" i="10"/>
  <c r="L450" i="10"/>
  <c r="L449" i="10"/>
  <c r="L448" i="10"/>
  <c r="L447" i="10"/>
  <c r="L446" i="10"/>
  <c r="L445" i="10"/>
  <c r="L444" i="10"/>
  <c r="L443" i="10"/>
  <c r="L442" i="10"/>
  <c r="L441" i="10"/>
  <c r="L440" i="10"/>
  <c r="L439" i="10"/>
  <c r="L438" i="10"/>
  <c r="L437" i="10"/>
  <c r="L436" i="10"/>
  <c r="L435" i="10"/>
  <c r="L434" i="10"/>
  <c r="L433" i="10"/>
  <c r="L432" i="10"/>
  <c r="L431" i="10"/>
  <c r="L430" i="10"/>
  <c r="L429" i="10"/>
  <c r="L428" i="10"/>
  <c r="L427" i="10"/>
  <c r="L426" i="10"/>
  <c r="L425" i="10"/>
  <c r="L424" i="10"/>
  <c r="L423" i="10"/>
  <c r="L422" i="10"/>
  <c r="L421" i="10"/>
  <c r="L420" i="10"/>
  <c r="L419" i="10"/>
  <c r="L418" i="10"/>
  <c r="L417" i="10"/>
  <c r="L416" i="10"/>
  <c r="L415" i="10"/>
  <c r="L414" i="10"/>
  <c r="L413" i="10"/>
  <c r="L412" i="10"/>
  <c r="L411" i="10"/>
  <c r="L410" i="10"/>
  <c r="L409" i="10"/>
  <c r="L408" i="10"/>
  <c r="L407" i="10"/>
  <c r="L406" i="10"/>
  <c r="L405" i="10"/>
  <c r="L404" i="10"/>
  <c r="L403" i="10"/>
  <c r="L402" i="10"/>
  <c r="L401" i="10"/>
  <c r="L400" i="10"/>
  <c r="L399" i="10"/>
  <c r="L398" i="10"/>
  <c r="L397" i="10"/>
  <c r="L396" i="10"/>
  <c r="L395" i="10"/>
  <c r="L394" i="10"/>
  <c r="L393" i="10"/>
  <c r="L392" i="10"/>
  <c r="L391" i="10"/>
  <c r="L390" i="10"/>
  <c r="L389" i="10"/>
  <c r="L388" i="10"/>
  <c r="L387" i="10"/>
  <c r="L386" i="10"/>
  <c r="L385" i="10"/>
  <c r="L384" i="10"/>
  <c r="L383" i="10"/>
  <c r="L382" i="10"/>
  <c r="L381" i="10"/>
  <c r="L380" i="10"/>
  <c r="L379" i="10"/>
  <c r="L378" i="10"/>
  <c r="L377" i="10"/>
  <c r="L376" i="10"/>
  <c r="L375" i="10"/>
  <c r="L374" i="10"/>
  <c r="L373" i="10"/>
  <c r="L372" i="10"/>
  <c r="L371" i="10"/>
  <c r="L370" i="10"/>
  <c r="L369" i="10"/>
  <c r="L368" i="10"/>
  <c r="L367" i="10"/>
  <c r="L366" i="10"/>
  <c r="L365" i="10"/>
  <c r="L364" i="10"/>
  <c r="L363" i="10"/>
  <c r="L362" i="10"/>
  <c r="L361" i="10"/>
  <c r="L360" i="10"/>
  <c r="L359" i="10"/>
  <c r="L358" i="10"/>
  <c r="L357" i="10"/>
  <c r="L356" i="10"/>
  <c r="L355" i="10"/>
  <c r="L354" i="10"/>
  <c r="L353" i="10"/>
  <c r="L352" i="10"/>
  <c r="L351" i="10"/>
  <c r="L350" i="10"/>
  <c r="L349" i="10"/>
  <c r="L348" i="10"/>
  <c r="L347" i="10"/>
  <c r="L346" i="10"/>
  <c r="L345" i="10"/>
  <c r="L344" i="10"/>
  <c r="L343" i="10"/>
  <c r="L342" i="10"/>
  <c r="L341" i="10"/>
  <c r="L340" i="10"/>
  <c r="L339" i="10"/>
  <c r="L338" i="10"/>
  <c r="L337" i="10"/>
  <c r="L336" i="10"/>
  <c r="L335" i="10"/>
  <c r="L334" i="10"/>
  <c r="L333" i="10"/>
  <c r="L332" i="10"/>
  <c r="L331" i="10"/>
  <c r="L330" i="10"/>
  <c r="L329" i="10"/>
  <c r="L328" i="10"/>
  <c r="L327" i="10"/>
  <c r="L326" i="10"/>
  <c r="L325" i="10"/>
  <c r="L324" i="10"/>
  <c r="L323" i="10"/>
  <c r="L322" i="10"/>
  <c r="L321" i="10"/>
  <c r="L320" i="10"/>
  <c r="L319" i="10"/>
  <c r="L318" i="10"/>
  <c r="L317" i="10"/>
  <c r="L316" i="10"/>
  <c r="L315" i="10"/>
  <c r="L314" i="10"/>
  <c r="L313" i="10"/>
  <c r="L312" i="10"/>
  <c r="L311" i="10"/>
  <c r="L310" i="10"/>
  <c r="L309" i="10"/>
  <c r="L308" i="10"/>
  <c r="L307" i="10"/>
  <c r="L306" i="10"/>
  <c r="L305" i="10"/>
  <c r="L304" i="10"/>
  <c r="L303" i="10"/>
  <c r="L302" i="10"/>
  <c r="L301" i="10"/>
  <c r="L300" i="10"/>
  <c r="L299" i="10"/>
  <c r="L298" i="10"/>
  <c r="L297" i="10"/>
  <c r="L296" i="10"/>
  <c r="L295" i="10"/>
  <c r="L294" i="10"/>
  <c r="L293" i="10"/>
  <c r="L292" i="10"/>
  <c r="L291" i="10"/>
  <c r="L290" i="10"/>
  <c r="L289" i="10"/>
  <c r="L288" i="10"/>
  <c r="L287" i="10"/>
  <c r="L286" i="10"/>
  <c r="L285" i="10"/>
  <c r="L284" i="10"/>
  <c r="L283" i="10"/>
  <c r="L282" i="10"/>
  <c r="L281" i="10"/>
  <c r="L280" i="10"/>
  <c r="L279" i="10"/>
  <c r="L278" i="10"/>
  <c r="L277" i="10"/>
  <c r="L276" i="10"/>
  <c r="L275" i="10"/>
  <c r="L274" i="10"/>
  <c r="L273" i="10"/>
  <c r="L272" i="10"/>
  <c r="L271" i="10"/>
  <c r="L270" i="10"/>
  <c r="L269" i="10"/>
  <c r="L268" i="10"/>
  <c r="L267" i="10"/>
  <c r="L266" i="10"/>
  <c r="L265" i="10"/>
  <c r="L264" i="10"/>
  <c r="L263" i="10"/>
  <c r="L262" i="10"/>
  <c r="L261" i="10"/>
  <c r="L260" i="10"/>
  <c r="L259" i="10"/>
  <c r="L258" i="10"/>
  <c r="L257" i="10"/>
  <c r="L256" i="10"/>
  <c r="L255" i="10"/>
  <c r="L254" i="10"/>
  <c r="L253" i="10"/>
  <c r="L252" i="10"/>
  <c r="L251" i="10"/>
  <c r="L250" i="10"/>
  <c r="L249" i="10"/>
  <c r="L248" i="10"/>
  <c r="L247" i="10"/>
  <c r="L246" i="10"/>
  <c r="L245" i="10"/>
  <c r="L244" i="10"/>
  <c r="L243" i="10"/>
  <c r="L242" i="10"/>
  <c r="L241" i="10"/>
  <c r="L240" i="10"/>
  <c r="L239" i="10"/>
  <c r="L238" i="10"/>
  <c r="L237" i="10"/>
  <c r="L236" i="10"/>
  <c r="L235" i="10"/>
  <c r="L234" i="10"/>
  <c r="L233" i="10"/>
  <c r="L232" i="10"/>
  <c r="L231" i="10"/>
  <c r="L230" i="10"/>
  <c r="L229" i="10"/>
  <c r="L228" i="10"/>
  <c r="L227" i="10"/>
  <c r="L226" i="10"/>
  <c r="L225" i="10"/>
  <c r="L224" i="10"/>
  <c r="L223" i="10"/>
  <c r="L222" i="10"/>
  <c r="L221" i="10"/>
  <c r="L220" i="10"/>
  <c r="L219" i="10"/>
  <c r="L218" i="10"/>
  <c r="L217" i="10"/>
  <c r="L216" i="10"/>
  <c r="L215" i="10"/>
  <c r="L214" i="10"/>
  <c r="L213" i="10"/>
  <c r="L212" i="10"/>
  <c r="L211" i="10"/>
  <c r="L210" i="10"/>
  <c r="L209" i="10"/>
  <c r="L208" i="10"/>
  <c r="L207" i="10"/>
  <c r="L206" i="10"/>
  <c r="L205" i="10"/>
  <c r="L204" i="10"/>
  <c r="L203" i="10"/>
  <c r="L202" i="10"/>
  <c r="L201" i="10"/>
  <c r="L200" i="10"/>
  <c r="L199" i="10"/>
  <c r="L198" i="10"/>
  <c r="L197" i="10"/>
  <c r="L196" i="10"/>
  <c r="L195" i="10"/>
  <c r="L194" i="10"/>
  <c r="L193" i="10"/>
  <c r="L192" i="10"/>
  <c r="L191" i="10"/>
  <c r="L190" i="10"/>
  <c r="L189" i="10"/>
  <c r="L188" i="10"/>
  <c r="L187" i="10"/>
  <c r="L186" i="10"/>
  <c r="L185" i="10"/>
  <c r="L184" i="10"/>
  <c r="L183" i="10"/>
  <c r="L182" i="10"/>
  <c r="L181" i="10"/>
  <c r="L180" i="10"/>
  <c r="L179" i="10"/>
  <c r="L178" i="10"/>
  <c r="L177" i="10"/>
  <c r="L176" i="10"/>
  <c r="L175" i="10"/>
  <c r="L174" i="10"/>
  <c r="L173" i="10"/>
  <c r="L172" i="10"/>
  <c r="L171" i="10"/>
  <c r="L170" i="10"/>
  <c r="L169" i="10"/>
  <c r="L168" i="10"/>
  <c r="L167" i="10"/>
  <c r="L166" i="10"/>
  <c r="L165" i="10"/>
  <c r="L164" i="10"/>
  <c r="L163" i="10"/>
  <c r="L162" i="10"/>
  <c r="L161" i="10"/>
  <c r="L160" i="10"/>
  <c r="L159" i="10"/>
  <c r="L158" i="10"/>
  <c r="L157" i="10"/>
  <c r="L156" i="10"/>
  <c r="L155" i="10"/>
  <c r="L154" i="10"/>
  <c r="L153" i="10"/>
  <c r="L152" i="10"/>
  <c r="L151" i="10"/>
  <c r="L150" i="10"/>
  <c r="L149" i="10"/>
  <c r="L148" i="10"/>
  <c r="L147" i="10"/>
  <c r="L146" i="10"/>
  <c r="L145" i="10"/>
  <c r="L144" i="10"/>
  <c r="L143" i="10"/>
  <c r="L142" i="10"/>
  <c r="L141" i="10"/>
  <c r="L140" i="10"/>
  <c r="L139" i="10"/>
  <c r="L138" i="10"/>
  <c r="L137" i="10"/>
  <c r="L136" i="10"/>
  <c r="L135" i="10"/>
  <c r="L134" i="10"/>
  <c r="L133" i="10"/>
  <c r="L132" i="10"/>
  <c r="L131" i="10"/>
  <c r="L130" i="10"/>
  <c r="L129" i="10"/>
  <c r="L128" i="10"/>
  <c r="L127" i="10"/>
  <c r="L126" i="10"/>
  <c r="L125" i="10"/>
  <c r="L124" i="10"/>
  <c r="L123" i="10"/>
  <c r="L122" i="10"/>
  <c r="L121" i="10"/>
  <c r="L120" i="10"/>
  <c r="L119" i="10"/>
  <c r="L118" i="10"/>
  <c r="L117" i="10"/>
  <c r="L116" i="10"/>
  <c r="L115" i="10"/>
  <c r="L114" i="10"/>
  <c r="L113" i="10"/>
  <c r="L112" i="10"/>
  <c r="L111" i="10"/>
  <c r="L110" i="10"/>
  <c r="L109" i="10"/>
  <c r="L108" i="10"/>
  <c r="L107" i="10"/>
  <c r="L105" i="10"/>
  <c r="L106" i="10"/>
  <c r="Y6" i="6"/>
  <c r="Y5" i="6"/>
  <c r="AC106" i="6"/>
  <c r="Y106" i="6"/>
  <c r="AC105" i="6"/>
  <c r="Y105" i="6"/>
  <c r="AC104" i="6"/>
  <c r="Y104" i="6"/>
  <c r="AC103" i="6"/>
  <c r="Y103" i="6"/>
  <c r="AC102" i="6"/>
  <c r="Y102" i="6"/>
  <c r="AC101" i="6"/>
  <c r="Y101" i="6"/>
  <c r="AC100" i="6"/>
  <c r="Y100" i="6"/>
  <c r="AC97" i="6"/>
  <c r="Y97" i="6"/>
  <c r="AC96" i="6"/>
  <c r="Y96" i="6"/>
  <c r="AC95" i="6"/>
  <c r="Y95" i="6"/>
  <c r="AC94" i="6"/>
  <c r="Y94" i="6"/>
  <c r="AC93" i="6"/>
  <c r="Y93" i="6"/>
  <c r="AC92" i="6"/>
  <c r="Y92" i="6"/>
  <c r="AC91" i="6"/>
  <c r="Y91" i="6"/>
  <c r="AC88" i="6"/>
  <c r="Y88" i="6"/>
  <c r="AC87" i="6"/>
  <c r="Y87" i="6"/>
  <c r="AC86" i="6"/>
  <c r="Y86" i="6"/>
  <c r="AC85" i="6"/>
  <c r="Y85" i="6"/>
  <c r="AC84" i="6"/>
  <c r="Y84" i="6"/>
  <c r="AC83" i="6"/>
  <c r="Y83" i="6"/>
  <c r="AC82" i="6"/>
  <c r="Y82" i="6"/>
  <c r="AC79" i="6"/>
  <c r="Y79" i="6"/>
  <c r="AC78" i="6"/>
  <c r="Y78" i="6"/>
  <c r="AC77" i="6"/>
  <c r="Y77" i="6"/>
  <c r="AC76" i="6"/>
  <c r="Y76" i="6"/>
  <c r="AC75" i="6"/>
  <c r="Y75" i="6"/>
  <c r="AC74" i="6"/>
  <c r="Y74" i="6"/>
  <c r="AC73" i="6"/>
  <c r="Y73" i="6"/>
  <c r="AC70" i="6"/>
  <c r="Y70" i="6"/>
  <c r="AC69" i="6"/>
  <c r="Y69" i="6"/>
  <c r="AC68" i="6"/>
  <c r="Y68" i="6"/>
  <c r="AC67" i="6"/>
  <c r="Y67" i="6"/>
  <c r="AC66" i="6"/>
  <c r="Y66" i="6"/>
  <c r="AC65" i="6"/>
  <c r="Y65" i="6"/>
  <c r="AC64" i="6"/>
  <c r="Y64" i="6"/>
  <c r="Y56" i="6"/>
  <c r="Y55" i="6"/>
  <c r="Y54" i="6"/>
  <c r="Y53" i="6"/>
  <c r="Y52" i="6"/>
  <c r="Y51" i="6"/>
  <c r="Y50" i="6"/>
  <c r="AC47" i="6"/>
  <c r="Y47" i="6"/>
  <c r="AC46" i="6"/>
  <c r="Y46" i="6"/>
  <c r="AC45" i="6"/>
  <c r="Y45" i="6"/>
  <c r="AC44" i="6"/>
  <c r="Y44" i="6"/>
  <c r="AC43" i="6"/>
  <c r="Y43" i="6"/>
  <c r="AC42" i="6"/>
  <c r="Y42" i="6"/>
  <c r="AC41" i="6"/>
  <c r="Y41" i="6"/>
  <c r="AC40" i="6"/>
  <c r="Y40" i="6"/>
  <c r="AC38" i="6"/>
  <c r="Y38" i="6"/>
  <c r="AC37" i="6"/>
  <c r="Y37" i="6"/>
  <c r="AC36" i="6"/>
  <c r="Y36" i="6"/>
  <c r="AC35" i="6"/>
  <c r="Y35" i="6"/>
  <c r="AC34" i="6"/>
  <c r="Y34" i="6"/>
  <c r="AC33" i="6"/>
  <c r="Y33" i="6"/>
  <c r="AC32" i="6"/>
  <c r="Y32" i="6"/>
  <c r="AC29" i="6"/>
  <c r="Y29" i="6"/>
  <c r="AC28" i="6"/>
  <c r="Y28" i="6"/>
  <c r="AC27" i="6"/>
  <c r="Y27" i="6"/>
  <c r="AC26" i="6"/>
  <c r="Y26" i="6"/>
  <c r="AC25" i="6"/>
  <c r="Y25" i="6"/>
  <c r="AC24" i="6"/>
  <c r="Y24" i="6"/>
  <c r="AC23" i="6"/>
  <c r="Y23" i="6"/>
  <c r="AC20" i="6"/>
  <c r="Y20" i="6"/>
  <c r="AC19" i="6"/>
  <c r="Y19" i="6"/>
  <c r="AC18" i="6"/>
  <c r="Y18" i="6"/>
  <c r="AC17" i="6"/>
  <c r="Y17" i="6"/>
  <c r="AC16" i="6"/>
  <c r="Y16" i="6"/>
  <c r="AC15" i="6"/>
  <c r="Y15" i="6"/>
  <c r="AC14" i="6"/>
  <c r="Y14" i="6"/>
  <c r="AC13" i="6"/>
  <c r="Y13" i="6"/>
  <c r="AC11" i="6"/>
  <c r="Y11" i="6"/>
  <c r="AC10" i="6"/>
  <c r="Y10" i="6"/>
  <c r="AC9" i="6"/>
  <c r="Y9" i="6"/>
  <c r="AC8" i="6"/>
  <c r="Y8" i="6"/>
  <c r="AC7" i="6"/>
  <c r="Y7" i="6"/>
  <c r="AC6" i="6"/>
  <c r="AC5" i="6"/>
  <c r="AC4" i="6"/>
  <c r="Y4" i="6"/>
  <c r="AA2" i="6"/>
  <c r="W2" i="6"/>
  <c r="AC103" i="3"/>
  <c r="Y103" i="3"/>
  <c r="AC102" i="3"/>
  <c r="Y102" i="3"/>
  <c r="AC101" i="3"/>
  <c r="Y101" i="3"/>
  <c r="AC100" i="3"/>
  <c r="Y100" i="3"/>
  <c r="AC99" i="3"/>
  <c r="Y99" i="3"/>
  <c r="AC98" i="3"/>
  <c r="Y98" i="3"/>
  <c r="AC97" i="3"/>
  <c r="Y97" i="3"/>
  <c r="AC94" i="3"/>
  <c r="Y94" i="3"/>
  <c r="AC93" i="3"/>
  <c r="Y93" i="3"/>
  <c r="AC92" i="3"/>
  <c r="Y92" i="3"/>
  <c r="AC91" i="3"/>
  <c r="Y91" i="3"/>
  <c r="AC90" i="3"/>
  <c r="Y90" i="3"/>
  <c r="AC89" i="3"/>
  <c r="Y89" i="3"/>
  <c r="AC88" i="3"/>
  <c r="Y88" i="3"/>
  <c r="AC85" i="3"/>
  <c r="Y85" i="3"/>
  <c r="AC84" i="3"/>
  <c r="Y84" i="3"/>
  <c r="AC83" i="3"/>
  <c r="Y83" i="3"/>
  <c r="AC82" i="3"/>
  <c r="Y82" i="3"/>
  <c r="AC81" i="3"/>
  <c r="Y81" i="3"/>
  <c r="AC80" i="3"/>
  <c r="Y80" i="3"/>
  <c r="AC79" i="3"/>
  <c r="Y79" i="3"/>
  <c r="AC76" i="3"/>
  <c r="Y76" i="3"/>
  <c r="AC75" i="3"/>
  <c r="Y75" i="3"/>
  <c r="AC74" i="3"/>
  <c r="Y74" i="3"/>
  <c r="AC73" i="3"/>
  <c r="Y73" i="3"/>
  <c r="AC72" i="3"/>
  <c r="Y72" i="3"/>
  <c r="AC71" i="3"/>
  <c r="Y71" i="3"/>
  <c r="Y70" i="3"/>
  <c r="AC70" i="3"/>
  <c r="AC67" i="3"/>
  <c r="Y67" i="3"/>
  <c r="AC66" i="3"/>
  <c r="Y66" i="3"/>
  <c r="AC65" i="3"/>
  <c r="Y65" i="3"/>
  <c r="AC64" i="3"/>
  <c r="Y64" i="3"/>
  <c r="AC63" i="3"/>
  <c r="Y63" i="3"/>
  <c r="AC62" i="3"/>
  <c r="Y62" i="3"/>
  <c r="AC61" i="3"/>
  <c r="Y61" i="3"/>
  <c r="Y52" i="3"/>
  <c r="Y53" i="3"/>
  <c r="Y54" i="3"/>
  <c r="Y55" i="3"/>
  <c r="Y56" i="3"/>
  <c r="Y51" i="3"/>
  <c r="Y50" i="3"/>
  <c r="AC40" i="3"/>
  <c r="Y40" i="3"/>
  <c r="Y23" i="3"/>
  <c r="AC23" i="3"/>
  <c r="Y24" i="3"/>
  <c r="AC24" i="3"/>
  <c r="Y25" i="3"/>
  <c r="AC25" i="3"/>
  <c r="Y26" i="3"/>
  <c r="AC26" i="3"/>
  <c r="Y27" i="3"/>
  <c r="AC27" i="3"/>
  <c r="Y28" i="3"/>
  <c r="AC28" i="3"/>
  <c r="Y29" i="3"/>
  <c r="AC29" i="3"/>
  <c r="AC47" i="3"/>
  <c r="Y47" i="3"/>
  <c r="AC46" i="3"/>
  <c r="Y46" i="3"/>
  <c r="AC45" i="3"/>
  <c r="Y45" i="3"/>
  <c r="AC44" i="3"/>
  <c r="Y44" i="3"/>
  <c r="AC43" i="3"/>
  <c r="Y43" i="3"/>
  <c r="AC42" i="3"/>
  <c r="Y42" i="3"/>
  <c r="AC41" i="3"/>
  <c r="Y41" i="3"/>
  <c r="AC38" i="3"/>
  <c r="Y38" i="3"/>
  <c r="AC37" i="3"/>
  <c r="Y37" i="3"/>
  <c r="AC36" i="3"/>
  <c r="Y36" i="3"/>
  <c r="AC35" i="3"/>
  <c r="Y35" i="3"/>
  <c r="AC34" i="3"/>
  <c r="Y34" i="3"/>
  <c r="AC33" i="3"/>
  <c r="Y33" i="3"/>
  <c r="AC32" i="3"/>
  <c r="Y32" i="3"/>
  <c r="AC20" i="3"/>
  <c r="Y20" i="3"/>
  <c r="AC19" i="3"/>
  <c r="Y19" i="3"/>
  <c r="AC18" i="3"/>
  <c r="Y18" i="3"/>
  <c r="AC17" i="3"/>
  <c r="Y17" i="3"/>
  <c r="AC16" i="3"/>
  <c r="Y16" i="3"/>
  <c r="AC15" i="3"/>
  <c r="Y15" i="3"/>
  <c r="AC14" i="3"/>
  <c r="Y14" i="3"/>
  <c r="AC13" i="3"/>
  <c r="Y13" i="3"/>
  <c r="AC11" i="3"/>
  <c r="Y11" i="3"/>
  <c r="AC10" i="3"/>
  <c r="Y10" i="3"/>
  <c r="AC9" i="3"/>
  <c r="Y9" i="3"/>
  <c r="AC8" i="3"/>
  <c r="Y8" i="3"/>
  <c r="AC7" i="3"/>
  <c r="Y7" i="3"/>
  <c r="AC6" i="3"/>
  <c r="Y6" i="3"/>
  <c r="AC5" i="3"/>
  <c r="Y5" i="3"/>
  <c r="AC4" i="3"/>
  <c r="Y4" i="3"/>
  <c r="AA2" i="3"/>
  <c r="W2" i="3"/>
  <c r="AC125" i="4"/>
  <c r="Y125" i="4"/>
  <c r="AC124" i="4"/>
  <c r="Y124" i="4"/>
  <c r="AC123" i="4"/>
  <c r="Y123" i="4"/>
  <c r="AC122" i="4"/>
  <c r="Y122" i="4"/>
  <c r="AC121" i="4"/>
  <c r="Y121" i="4"/>
  <c r="AC120" i="4"/>
  <c r="Y120" i="4"/>
  <c r="AC119" i="4"/>
  <c r="Y119" i="4"/>
  <c r="Y116" i="4"/>
  <c r="Y115" i="4"/>
  <c r="Y114" i="4"/>
  <c r="Y113" i="4"/>
  <c r="Y112" i="4"/>
  <c r="Y111" i="4"/>
  <c r="Y110" i="4"/>
  <c r="AC107" i="4"/>
  <c r="Y107" i="4"/>
  <c r="AC106" i="4"/>
  <c r="Y106" i="4"/>
  <c r="AC105" i="4"/>
  <c r="Y105" i="4"/>
  <c r="AC104" i="4"/>
  <c r="Y104" i="4"/>
  <c r="AC103" i="4"/>
  <c r="Y103" i="4"/>
  <c r="AC102" i="4"/>
  <c r="Y102" i="4"/>
  <c r="AC101" i="4"/>
  <c r="Y101" i="4"/>
  <c r="AC98" i="4"/>
  <c r="Y98" i="4"/>
  <c r="AC97" i="4"/>
  <c r="Y97" i="4"/>
  <c r="AC96" i="4"/>
  <c r="Y96" i="4"/>
  <c r="AC95" i="4"/>
  <c r="Y95" i="4"/>
  <c r="AC94" i="4"/>
  <c r="Y94" i="4"/>
  <c r="AC93" i="4"/>
  <c r="Y93" i="4"/>
  <c r="AC92" i="4"/>
  <c r="Y92" i="4"/>
  <c r="AC89" i="4"/>
  <c r="Y89" i="4"/>
  <c r="AC88" i="4"/>
  <c r="Y88" i="4"/>
  <c r="AC87" i="4"/>
  <c r="Y87" i="4"/>
  <c r="AC86" i="4"/>
  <c r="Y86" i="4"/>
  <c r="AC85" i="4"/>
  <c r="Y85" i="4"/>
  <c r="AC84" i="4"/>
  <c r="Y84" i="4"/>
  <c r="AC83" i="4"/>
  <c r="Y83" i="4"/>
  <c r="AC80" i="4"/>
  <c r="Y80" i="4"/>
  <c r="AC79" i="4"/>
  <c r="Y79" i="4"/>
  <c r="AC78" i="4"/>
  <c r="Y78" i="4"/>
  <c r="AC77" i="4"/>
  <c r="Y77" i="4"/>
  <c r="AC76" i="4"/>
  <c r="Y76" i="4"/>
  <c r="AC75" i="4"/>
  <c r="Y75" i="4"/>
  <c r="AC74" i="4"/>
  <c r="Y74" i="4"/>
  <c r="Y71" i="4"/>
  <c r="AC70" i="4"/>
  <c r="Y70" i="4"/>
  <c r="AC69" i="4"/>
  <c r="Y69" i="4"/>
  <c r="AC68" i="4"/>
  <c r="Y68" i="4"/>
  <c r="Y65" i="4"/>
  <c r="Y64" i="4"/>
  <c r="Y63" i="4"/>
  <c r="Y62" i="4"/>
  <c r="Y61" i="4"/>
  <c r="Y60" i="4"/>
  <c r="Y59" i="4"/>
  <c r="AC56" i="4"/>
  <c r="Y56" i="4"/>
  <c r="AC55" i="4"/>
  <c r="Y55" i="4"/>
  <c r="AC54" i="4"/>
  <c r="Y54" i="4"/>
  <c r="AC53" i="4"/>
  <c r="Y53" i="4"/>
  <c r="AC52" i="4"/>
  <c r="Y52" i="4"/>
  <c r="AC51" i="4"/>
  <c r="Y51" i="4"/>
  <c r="AC50" i="4"/>
  <c r="Y50" i="4"/>
  <c r="AC49" i="4"/>
  <c r="Y49" i="4"/>
  <c r="AC47" i="4"/>
  <c r="Y47" i="4"/>
  <c r="AC46" i="4"/>
  <c r="Y46" i="4"/>
  <c r="AC45" i="4"/>
  <c r="Y45" i="4"/>
  <c r="AC44" i="4"/>
  <c r="Y44" i="4"/>
  <c r="AC43" i="4"/>
  <c r="Y43" i="4"/>
  <c r="AC42" i="4"/>
  <c r="Y42" i="4"/>
  <c r="AC41" i="4"/>
  <c r="Y41" i="4"/>
  <c r="AC38" i="4"/>
  <c r="Y38" i="4"/>
  <c r="AC37" i="4"/>
  <c r="Y37" i="4"/>
  <c r="AC36" i="4"/>
  <c r="Y36" i="4"/>
  <c r="AC35" i="4"/>
  <c r="Y35" i="4"/>
  <c r="AC34" i="4"/>
  <c r="Y34" i="4"/>
  <c r="AC33" i="4"/>
  <c r="Y33" i="4"/>
  <c r="AC32" i="4"/>
  <c r="Y32" i="4"/>
  <c r="AC29" i="4"/>
  <c r="Y29" i="4"/>
  <c r="AC28" i="4"/>
  <c r="Y28" i="4"/>
  <c r="AC27" i="4"/>
  <c r="Y27" i="4"/>
  <c r="AC26" i="4"/>
  <c r="Y26" i="4"/>
  <c r="AC25" i="4"/>
  <c r="Y25" i="4"/>
  <c r="AC24" i="4"/>
  <c r="Y24" i="4"/>
  <c r="AC23" i="4"/>
  <c r="Y23" i="4"/>
  <c r="AC20" i="4"/>
  <c r="Y20" i="4"/>
  <c r="AC19" i="4"/>
  <c r="Y19" i="4"/>
  <c r="AC18" i="4"/>
  <c r="Y18" i="4"/>
  <c r="AC17" i="4"/>
  <c r="Y17" i="4"/>
  <c r="AC16" i="4"/>
  <c r="Y16" i="4"/>
  <c r="AC15" i="4"/>
  <c r="Y15" i="4"/>
  <c r="AC14" i="4"/>
  <c r="Y14" i="4"/>
  <c r="AC13" i="4"/>
  <c r="Y13" i="4"/>
  <c r="AC11" i="4"/>
  <c r="Y11" i="4"/>
  <c r="AC10" i="4"/>
  <c r="Y10" i="4"/>
  <c r="AC9" i="4"/>
  <c r="Y9" i="4"/>
  <c r="AC8" i="4"/>
  <c r="Y8" i="4"/>
  <c r="AC7" i="4"/>
  <c r="Y7" i="4"/>
  <c r="AC6" i="4"/>
  <c r="Y6" i="4"/>
  <c r="AC5" i="4"/>
  <c r="Y5" i="4"/>
  <c r="AC4" i="4"/>
  <c r="Y4" i="4"/>
  <c r="AA2" i="4"/>
  <c r="W2" i="4"/>
  <c r="AC128" i="7"/>
  <c r="Y128" i="7"/>
  <c r="AC127" i="7"/>
  <c r="Y127" i="7"/>
  <c r="AC126" i="7"/>
  <c r="Y126" i="7"/>
  <c r="AC125" i="7"/>
  <c r="Y125" i="7"/>
  <c r="AC124" i="7"/>
  <c r="Y124" i="7"/>
  <c r="AC123" i="7"/>
  <c r="Y123" i="7"/>
  <c r="AC122" i="7"/>
  <c r="Y122" i="7"/>
  <c r="Y65" i="7"/>
  <c r="Y64" i="7"/>
  <c r="Y63" i="7"/>
  <c r="Y62" i="7"/>
  <c r="Y61" i="7"/>
  <c r="Y60" i="7"/>
  <c r="Y59" i="7"/>
  <c r="Y119" i="7"/>
  <c r="Y118" i="7"/>
  <c r="Y117" i="7"/>
  <c r="Y116" i="7"/>
  <c r="Y115" i="7"/>
  <c r="Y114" i="7"/>
  <c r="Y113" i="7"/>
  <c r="AC110" i="7"/>
  <c r="Y110" i="7"/>
  <c r="AC109" i="7"/>
  <c r="Y109" i="7"/>
  <c r="AC108" i="7"/>
  <c r="Y108" i="7"/>
  <c r="AC107" i="7"/>
  <c r="Y107" i="7"/>
  <c r="AC106" i="7"/>
  <c r="Y106" i="7"/>
  <c r="AC105" i="7"/>
  <c r="Y105" i="7"/>
  <c r="AC104" i="7"/>
  <c r="Y104" i="7"/>
  <c r="AC101" i="7"/>
  <c r="Y101" i="7"/>
  <c r="AC100" i="7"/>
  <c r="Y100" i="7"/>
  <c r="AC99" i="7"/>
  <c r="Y99" i="7"/>
  <c r="AC98" i="7"/>
  <c r="Y98" i="7"/>
  <c r="AC97" i="7"/>
  <c r="Y97" i="7"/>
  <c r="AC96" i="7"/>
  <c r="Y96" i="7"/>
  <c r="AC95" i="7"/>
  <c r="Y95" i="7"/>
  <c r="AC92" i="7"/>
  <c r="Y92" i="7"/>
  <c r="AC91" i="7"/>
  <c r="Y91" i="7"/>
  <c r="AC90" i="7"/>
  <c r="Y90" i="7"/>
  <c r="AC89" i="7"/>
  <c r="Y89" i="7"/>
  <c r="AC88" i="7"/>
  <c r="Y88" i="7"/>
  <c r="AC87" i="7"/>
  <c r="Y87" i="7"/>
  <c r="AC86" i="7"/>
  <c r="Y86" i="7"/>
  <c r="AC83" i="7"/>
  <c r="Y83" i="7"/>
  <c r="AC82" i="7"/>
  <c r="Y82" i="7"/>
  <c r="AC81" i="7"/>
  <c r="Y81" i="7"/>
  <c r="AC80" i="7"/>
  <c r="Y80" i="7"/>
  <c r="AC79" i="7"/>
  <c r="Y79" i="7"/>
  <c r="AC78" i="7"/>
  <c r="Y78" i="7"/>
  <c r="AC77" i="7"/>
  <c r="Y77" i="7"/>
  <c r="Y71" i="7"/>
  <c r="Y74" i="7"/>
  <c r="Y70" i="7"/>
  <c r="Y73" i="7"/>
  <c r="Y69" i="7"/>
  <c r="Y72" i="7"/>
  <c r="Y68" i="7"/>
  <c r="AC56" i="7"/>
  <c r="Y56" i="7"/>
  <c r="AC55" i="7"/>
  <c r="Y55" i="7"/>
  <c r="AC54" i="7"/>
  <c r="Y54" i="7"/>
  <c r="AC53" i="7"/>
  <c r="Y53" i="7"/>
  <c r="AC52" i="7"/>
  <c r="Y52" i="7"/>
  <c r="AC51" i="7"/>
  <c r="Y51" i="7"/>
  <c r="AC50" i="7"/>
  <c r="Y50" i="7"/>
  <c r="AC49" i="7"/>
  <c r="Y49" i="7"/>
  <c r="AC47" i="7"/>
  <c r="Y47" i="7"/>
  <c r="AC46" i="7"/>
  <c r="Y46" i="7"/>
  <c r="AC45" i="7"/>
  <c r="Y45" i="7"/>
  <c r="AC44" i="7"/>
  <c r="Y44" i="7"/>
  <c r="AC43" i="7"/>
  <c r="Y43" i="7"/>
  <c r="AC42" i="7"/>
  <c r="Y42" i="7"/>
  <c r="AC41" i="7"/>
  <c r="Y41" i="7"/>
  <c r="AC38" i="7"/>
  <c r="Y38" i="7"/>
  <c r="AC37" i="7"/>
  <c r="Y37" i="7"/>
  <c r="AC36" i="7"/>
  <c r="Y36" i="7"/>
  <c r="AC35" i="7"/>
  <c r="Y35" i="7"/>
  <c r="AC34" i="7"/>
  <c r="Y34" i="7"/>
  <c r="AC33" i="7"/>
  <c r="Y33" i="7"/>
  <c r="AC32" i="7"/>
  <c r="Y32" i="7"/>
  <c r="AC29" i="7"/>
  <c r="Y29" i="7"/>
  <c r="AC28" i="7"/>
  <c r="Y28" i="7"/>
  <c r="AC27" i="7"/>
  <c r="Y27" i="7"/>
  <c r="AC26" i="7"/>
  <c r="Y26" i="7"/>
  <c r="AC25" i="7"/>
  <c r="Y25" i="7"/>
  <c r="AC24" i="7"/>
  <c r="Y24" i="7"/>
  <c r="AC23" i="7"/>
  <c r="Y23" i="7"/>
  <c r="AC20" i="7"/>
  <c r="Y20" i="7"/>
  <c r="AC19" i="7"/>
  <c r="Y19" i="7"/>
  <c r="AC18" i="7"/>
  <c r="Y18" i="7"/>
  <c r="AC17" i="7"/>
  <c r="Y17" i="7"/>
  <c r="AC16" i="7"/>
  <c r="Y16" i="7"/>
  <c r="AC15" i="7"/>
  <c r="Y15" i="7"/>
  <c r="AC14" i="7"/>
  <c r="Y14" i="7"/>
  <c r="AC13" i="7"/>
  <c r="Y13" i="7"/>
  <c r="AC11" i="7"/>
  <c r="Y11" i="7"/>
  <c r="AC10" i="7"/>
  <c r="Y10" i="7"/>
  <c r="AC9" i="7"/>
  <c r="Y9" i="7"/>
  <c r="AC8" i="7"/>
  <c r="Y8" i="7"/>
  <c r="AC7" i="7"/>
  <c r="Y7" i="7"/>
  <c r="AC6" i="7"/>
  <c r="Y6" i="7"/>
  <c r="AC5" i="7"/>
  <c r="Y5" i="7"/>
  <c r="AC4" i="7"/>
  <c r="Y4" i="7"/>
  <c r="AA2" i="7"/>
  <c r="W2" i="7"/>
  <c r="AC131" i="8"/>
  <c r="Y131" i="8"/>
  <c r="AC130" i="8"/>
  <c r="Y130" i="8"/>
  <c r="AC129" i="8"/>
  <c r="Y129" i="8"/>
  <c r="AC128" i="8"/>
  <c r="Y128" i="8"/>
  <c r="AC127" i="8"/>
  <c r="Y127" i="8"/>
  <c r="AC126" i="8"/>
  <c r="Y126" i="8"/>
  <c r="AC125" i="8"/>
  <c r="Y125" i="8"/>
  <c r="Y122" i="8"/>
  <c r="AC121" i="8"/>
  <c r="Y121" i="8"/>
  <c r="AC120" i="8"/>
  <c r="Y120" i="8"/>
  <c r="AC119" i="8"/>
  <c r="Y119" i="8"/>
  <c r="AC116" i="8"/>
  <c r="Y116" i="8"/>
  <c r="AC115" i="8"/>
  <c r="Y115" i="8"/>
  <c r="AC114" i="8"/>
  <c r="Y114" i="8"/>
  <c r="AC113" i="8"/>
  <c r="Y113" i="8"/>
  <c r="AC112" i="8"/>
  <c r="Y112" i="8"/>
  <c r="AC111" i="8"/>
  <c r="Y111" i="8"/>
  <c r="AC110" i="8"/>
  <c r="Y110" i="8"/>
  <c r="AC107" i="8"/>
  <c r="Y107" i="8"/>
  <c r="AC106" i="8"/>
  <c r="Y106" i="8"/>
  <c r="AC105" i="8"/>
  <c r="Y105" i="8"/>
  <c r="AC104" i="8"/>
  <c r="Y104" i="8"/>
  <c r="AC103" i="8"/>
  <c r="Y103" i="8"/>
  <c r="AC102" i="8"/>
  <c r="Y102" i="8"/>
  <c r="AC101" i="8"/>
  <c r="Y101" i="8"/>
  <c r="AC98" i="8"/>
  <c r="Y98" i="8"/>
  <c r="AC97" i="8"/>
  <c r="Y97" i="8"/>
  <c r="AC96" i="8"/>
  <c r="Y96" i="8"/>
  <c r="AC95" i="8"/>
  <c r="Y95" i="8"/>
  <c r="AC94" i="8"/>
  <c r="Y94" i="8"/>
  <c r="AC93" i="8"/>
  <c r="Y93" i="8"/>
  <c r="AC92" i="8"/>
  <c r="Y92" i="8"/>
  <c r="AC89" i="8"/>
  <c r="Y89" i="8"/>
  <c r="AC88" i="8"/>
  <c r="Y88" i="8"/>
  <c r="AC87" i="8"/>
  <c r="Y87" i="8"/>
  <c r="AC86" i="8"/>
  <c r="Y86" i="8"/>
  <c r="AC85" i="8"/>
  <c r="Y85" i="8"/>
  <c r="AC84" i="8"/>
  <c r="Y84" i="8"/>
  <c r="AC83" i="8"/>
  <c r="Y83" i="8"/>
  <c r="AC80" i="8"/>
  <c r="Y80" i="8"/>
  <c r="AC79" i="8"/>
  <c r="Y79" i="8"/>
  <c r="AC78" i="8"/>
  <c r="Y78" i="8"/>
  <c r="AC77" i="8"/>
  <c r="Y77" i="8"/>
  <c r="AC76" i="8"/>
  <c r="Y76" i="8"/>
  <c r="AC75" i="8"/>
  <c r="Y75" i="8"/>
  <c r="AC74" i="8"/>
  <c r="Y74" i="8"/>
  <c r="Y71" i="8"/>
  <c r="AC70" i="8"/>
  <c r="Y70" i="8"/>
  <c r="AC69" i="8"/>
  <c r="Y69" i="8"/>
  <c r="AC68" i="8"/>
  <c r="Y68" i="8"/>
  <c r="Y65" i="8"/>
  <c r="Y64" i="8"/>
  <c r="Y63" i="8"/>
  <c r="Y62" i="8"/>
  <c r="Y61" i="8"/>
  <c r="Y60" i="8"/>
  <c r="Y59" i="8"/>
  <c r="AC56" i="8"/>
  <c r="Y56" i="8"/>
  <c r="AC55" i="8"/>
  <c r="Y55" i="8"/>
  <c r="AC54" i="8"/>
  <c r="Y54" i="8"/>
  <c r="AC53" i="8"/>
  <c r="Y53" i="8"/>
  <c r="AC52" i="8"/>
  <c r="Y52" i="8"/>
  <c r="AC51" i="8"/>
  <c r="Y51" i="8"/>
  <c r="AC50" i="8"/>
  <c r="Y50" i="8"/>
  <c r="AC49" i="8"/>
  <c r="Y49" i="8"/>
  <c r="AC47" i="8"/>
  <c r="Y47" i="8"/>
  <c r="AC46" i="8"/>
  <c r="Y46" i="8"/>
  <c r="AC45" i="8"/>
  <c r="Y45" i="8"/>
  <c r="AC44" i="8"/>
  <c r="Y44" i="8"/>
  <c r="AC43" i="8"/>
  <c r="Y43" i="8"/>
  <c r="AC42" i="8"/>
  <c r="Y42" i="8"/>
  <c r="AC41" i="8"/>
  <c r="Y41" i="8"/>
  <c r="AC38" i="8"/>
  <c r="Y38" i="8"/>
  <c r="AC37" i="8"/>
  <c r="Y37" i="8"/>
  <c r="AC36" i="8"/>
  <c r="Y36" i="8"/>
  <c r="AC35" i="8"/>
  <c r="Y35" i="8"/>
  <c r="AC34" i="8"/>
  <c r="Y34" i="8"/>
  <c r="AC33" i="8"/>
  <c r="Y33" i="8"/>
  <c r="AC32" i="8"/>
  <c r="Y32" i="8"/>
  <c r="AC29" i="8"/>
  <c r="Y29" i="8"/>
  <c r="AC28" i="8"/>
  <c r="Y28" i="8"/>
  <c r="AC27" i="8"/>
  <c r="Y27" i="8"/>
  <c r="AC26" i="8"/>
  <c r="Y26" i="8"/>
  <c r="AC25" i="8"/>
  <c r="Y25" i="8"/>
  <c r="AC24" i="8"/>
  <c r="Y24" i="8"/>
  <c r="AC23" i="8"/>
  <c r="Y23" i="8"/>
  <c r="AC20" i="8"/>
  <c r="Y20" i="8"/>
  <c r="AC19" i="8"/>
  <c r="Y19" i="8"/>
  <c r="AC18" i="8"/>
  <c r="Y18" i="8"/>
  <c r="AC17" i="8"/>
  <c r="Y17" i="8"/>
  <c r="AC16" i="8"/>
  <c r="Y16" i="8"/>
  <c r="AC15" i="8"/>
  <c r="Y15" i="8"/>
  <c r="AC14" i="8"/>
  <c r="Y14" i="8"/>
  <c r="AC13" i="8"/>
  <c r="Y13" i="8"/>
  <c r="AC11" i="8"/>
  <c r="Y11" i="8"/>
  <c r="AC10" i="8"/>
  <c r="Y10" i="8"/>
  <c r="AC9" i="8"/>
  <c r="Y9" i="8"/>
  <c r="AC8" i="8"/>
  <c r="Y8" i="8"/>
  <c r="AC7" i="8"/>
  <c r="Y7" i="8"/>
  <c r="AC6" i="8"/>
  <c r="Y6" i="8"/>
  <c r="AC5" i="8"/>
  <c r="Y5" i="8"/>
  <c r="AC4" i="8"/>
  <c r="Y4" i="8"/>
  <c r="AA2" i="8"/>
  <c r="W2" i="8"/>
  <c r="AA2" i="5"/>
  <c r="W2" i="5"/>
  <c r="AC131" i="5"/>
  <c r="Y131" i="5"/>
  <c r="AC130" i="5"/>
  <c r="Y130" i="5"/>
  <c r="AC129" i="5"/>
  <c r="Y129" i="5"/>
  <c r="AC128" i="5"/>
  <c r="Y128" i="5"/>
  <c r="AC127" i="5"/>
  <c r="Y127" i="5"/>
  <c r="AC126" i="5"/>
  <c r="Y126" i="5"/>
  <c r="AC125" i="5"/>
  <c r="Y125" i="5"/>
  <c r="Y122" i="5"/>
  <c r="AC121" i="5"/>
  <c r="Y121" i="5"/>
  <c r="AC120" i="5"/>
  <c r="Y120" i="5"/>
  <c r="AC119" i="5"/>
  <c r="Y119" i="5"/>
  <c r="AC116" i="5"/>
  <c r="Y116" i="5"/>
  <c r="AC115" i="5"/>
  <c r="Y115" i="5"/>
  <c r="AC114" i="5"/>
  <c r="Y114" i="5"/>
  <c r="AC113" i="5"/>
  <c r="Y113" i="5"/>
  <c r="AC112" i="5"/>
  <c r="Y112" i="5"/>
  <c r="AC111" i="5"/>
  <c r="Y111" i="5"/>
  <c r="AC110" i="5"/>
  <c r="Y110" i="5"/>
  <c r="AC107" i="5"/>
  <c r="Y107" i="5"/>
  <c r="AC106" i="5"/>
  <c r="Y106" i="5"/>
  <c r="AC105" i="5"/>
  <c r="Y105" i="5"/>
  <c r="AC104" i="5"/>
  <c r="Y104" i="5"/>
  <c r="AC103" i="5"/>
  <c r="Y103" i="5"/>
  <c r="AC102" i="5"/>
  <c r="Y102" i="5"/>
  <c r="AC101" i="5"/>
  <c r="Y101" i="5"/>
  <c r="C157" i="5"/>
  <c r="AA92" i="5" s="1"/>
  <c r="D157" i="5"/>
  <c r="AB92" i="5" s="1"/>
  <c r="C149" i="5"/>
  <c r="W92" i="5" s="1"/>
  <c r="D149" i="5"/>
  <c r="X92" i="5" s="1"/>
  <c r="AC98" i="5"/>
  <c r="Y98" i="5"/>
  <c r="AC97" i="5"/>
  <c r="Y97" i="5"/>
  <c r="AC96" i="5"/>
  <c r="Y96" i="5"/>
  <c r="AC95" i="5"/>
  <c r="Y95" i="5"/>
  <c r="AC94" i="5"/>
  <c r="Y94" i="5"/>
  <c r="AC93" i="5"/>
  <c r="Y93" i="5"/>
  <c r="AC92" i="5"/>
  <c r="Y92" i="5"/>
  <c r="AC89" i="5"/>
  <c r="Y89" i="5"/>
  <c r="AC88" i="5"/>
  <c r="Y88" i="5"/>
  <c r="AC87" i="5"/>
  <c r="Y87" i="5"/>
  <c r="AC86" i="5"/>
  <c r="Y86" i="5"/>
  <c r="AC85" i="5"/>
  <c r="Y85" i="5"/>
  <c r="AC84" i="5"/>
  <c r="Y84" i="5"/>
  <c r="C133" i="5"/>
  <c r="W83" i="5" s="1"/>
  <c r="C141" i="5"/>
  <c r="AA83" i="5" s="1"/>
  <c r="AC83" i="5"/>
  <c r="Y83" i="5"/>
  <c r="AC80" i="5"/>
  <c r="Y80" i="5"/>
  <c r="AC79" i="5"/>
  <c r="Y79" i="5"/>
  <c r="AC78" i="5"/>
  <c r="Y78" i="5"/>
  <c r="AC77" i="5"/>
  <c r="Y77" i="5"/>
  <c r="AC76" i="5"/>
  <c r="Y76" i="5"/>
  <c r="AC75" i="5"/>
  <c r="Y75" i="5"/>
  <c r="AC74" i="5"/>
  <c r="Y74" i="5"/>
  <c r="AC70" i="5"/>
  <c r="AC69" i="5"/>
  <c r="AC68" i="5"/>
  <c r="Y71" i="5"/>
  <c r="Y70" i="5"/>
  <c r="Y69" i="5"/>
  <c r="Y68" i="5"/>
  <c r="Y65" i="5"/>
  <c r="Y64" i="5"/>
  <c r="Y63" i="5"/>
  <c r="Y62" i="5"/>
  <c r="Y61" i="5"/>
  <c r="Y60" i="5"/>
  <c r="Y59" i="5"/>
  <c r="AC56" i="5"/>
  <c r="Y56" i="5"/>
  <c r="AC55" i="5"/>
  <c r="Y55" i="5"/>
  <c r="AC54" i="5"/>
  <c r="Y54" i="5"/>
  <c r="AC53" i="5"/>
  <c r="Y53" i="5"/>
  <c r="AC52" i="5"/>
  <c r="Y52" i="5"/>
  <c r="AC51" i="5"/>
  <c r="Y51" i="5"/>
  <c r="AC50" i="5"/>
  <c r="Y50" i="5"/>
  <c r="AC49" i="5"/>
  <c r="Y49" i="5"/>
  <c r="AC47" i="5"/>
  <c r="Y47" i="5"/>
  <c r="AC46" i="5"/>
  <c r="Y46" i="5"/>
  <c r="AC45" i="5"/>
  <c r="Y45" i="5"/>
  <c r="AC44" i="5"/>
  <c r="Y44" i="5"/>
  <c r="AC43" i="5"/>
  <c r="Y43" i="5"/>
  <c r="AC42" i="5"/>
  <c r="Y42" i="5"/>
  <c r="Y41" i="5"/>
  <c r="AC41" i="5"/>
  <c r="AC38" i="5"/>
  <c r="Y38" i="5"/>
  <c r="AC37" i="5"/>
  <c r="Y37" i="5"/>
  <c r="AC36" i="5"/>
  <c r="Y36" i="5"/>
  <c r="AC35" i="5"/>
  <c r="Y35" i="5"/>
  <c r="AC34" i="5"/>
  <c r="Y34" i="5"/>
  <c r="AC33" i="5"/>
  <c r="Y33" i="5"/>
  <c r="AC32" i="5"/>
  <c r="Y32" i="5"/>
  <c r="S52" i="5"/>
  <c r="O52" i="5"/>
  <c r="AC29" i="5"/>
  <c r="Y29" i="5"/>
  <c r="AC28" i="5"/>
  <c r="Y28" i="5"/>
  <c r="AC27" i="5"/>
  <c r="Y27" i="5"/>
  <c r="AC26" i="5"/>
  <c r="Y26" i="5"/>
  <c r="AC25" i="5"/>
  <c r="Y25" i="5"/>
  <c r="AC24" i="5"/>
  <c r="Y24" i="5"/>
  <c r="Y23" i="5"/>
  <c r="AC23" i="5"/>
  <c r="AC13" i="5"/>
  <c r="Y13" i="5"/>
  <c r="AC4" i="5"/>
  <c r="Y4" i="5"/>
  <c r="AC20" i="5"/>
  <c r="Y20" i="5"/>
  <c r="AC19" i="5"/>
  <c r="Y19" i="5"/>
  <c r="AC18" i="5"/>
  <c r="Y18" i="5"/>
  <c r="AC17" i="5"/>
  <c r="Y17" i="5"/>
  <c r="AC16" i="5"/>
  <c r="Y16" i="5"/>
  <c r="AC15" i="5"/>
  <c r="Y15" i="5"/>
  <c r="Y14" i="5"/>
  <c r="AC14" i="5"/>
  <c r="AC11" i="5"/>
  <c r="AC10" i="5"/>
  <c r="AC9" i="5"/>
  <c r="AC8" i="5"/>
  <c r="AC7" i="5"/>
  <c r="AC6" i="5"/>
  <c r="AC5" i="5"/>
  <c r="Y11" i="5"/>
  <c r="Y10" i="5"/>
  <c r="Y9" i="5"/>
  <c r="Y8" i="5"/>
  <c r="Y7" i="5"/>
  <c r="Y6" i="5"/>
  <c r="Y5" i="5"/>
  <c r="C14" i="3"/>
  <c r="W6" i="3" s="1"/>
  <c r="E2" i="10"/>
  <c r="AF1" i="10"/>
  <c r="D2" i="10"/>
  <c r="AC1" i="10" s="1"/>
  <c r="C115" i="8"/>
  <c r="AA70" i="8" s="1"/>
  <c r="C114" i="8"/>
  <c r="AA69" i="8" s="1"/>
  <c r="C113" i="8"/>
  <c r="AA68" i="8" s="1"/>
  <c r="C112" i="8"/>
  <c r="W71" i="8" s="1"/>
  <c r="C111" i="8"/>
  <c r="W70" i="8" s="1"/>
  <c r="C110" i="8"/>
  <c r="W69" i="8" s="1"/>
  <c r="C109" i="8"/>
  <c r="W68" i="8" s="1"/>
  <c r="Q115" i="8"/>
  <c r="P115" i="8"/>
  <c r="O115" i="8"/>
  <c r="N115" i="8"/>
  <c r="M115" i="8"/>
  <c r="L115" i="8"/>
  <c r="K115" i="8"/>
  <c r="J115" i="8"/>
  <c r="D115" i="8"/>
  <c r="AB70" i="8" s="1"/>
  <c r="Q114" i="8"/>
  <c r="P114" i="8"/>
  <c r="O114" i="8"/>
  <c r="N114" i="8"/>
  <c r="M114" i="8"/>
  <c r="L114" i="8"/>
  <c r="K114" i="8"/>
  <c r="J114" i="8"/>
  <c r="D114" i="8"/>
  <c r="AB69" i="8" s="1"/>
  <c r="Q113" i="8"/>
  <c r="P113" i="8"/>
  <c r="O113" i="8"/>
  <c r="N113" i="8"/>
  <c r="M113" i="8"/>
  <c r="L113" i="8"/>
  <c r="K113" i="8"/>
  <c r="J113" i="8"/>
  <c r="D113" i="8"/>
  <c r="AB68" i="8" s="1"/>
  <c r="Q112" i="8"/>
  <c r="P112" i="8"/>
  <c r="O112" i="8"/>
  <c r="N112" i="8"/>
  <c r="M112" i="8"/>
  <c r="L112" i="8"/>
  <c r="K112" i="8"/>
  <c r="J112" i="8"/>
  <c r="D112" i="8"/>
  <c r="X71" i="8" s="1"/>
  <c r="Q111" i="8"/>
  <c r="P111" i="8"/>
  <c r="O111" i="8"/>
  <c r="N111" i="8"/>
  <c r="M111" i="8"/>
  <c r="L111" i="8"/>
  <c r="K111" i="8"/>
  <c r="J111" i="8"/>
  <c r="D111" i="8"/>
  <c r="X70" i="8" s="1"/>
  <c r="Q110" i="8"/>
  <c r="P110" i="8"/>
  <c r="O110" i="8"/>
  <c r="N110" i="8"/>
  <c r="M110" i="8"/>
  <c r="L110" i="8"/>
  <c r="K110" i="8"/>
  <c r="J110" i="8"/>
  <c r="D110" i="8"/>
  <c r="X69" i="8" s="1"/>
  <c r="Q109" i="8"/>
  <c r="P109" i="8"/>
  <c r="O109" i="8"/>
  <c r="N109" i="8"/>
  <c r="M109" i="8"/>
  <c r="L109" i="8"/>
  <c r="K109" i="8"/>
  <c r="J109" i="8"/>
  <c r="D109" i="8"/>
  <c r="X68" i="8" s="1"/>
  <c r="C115" i="7"/>
  <c r="W74" i="7" s="1"/>
  <c r="C114" i="7"/>
  <c r="W73" i="7" s="1"/>
  <c r="C113" i="7"/>
  <c r="W72" i="7" s="1"/>
  <c r="C112" i="7"/>
  <c r="W71" i="7" s="1"/>
  <c r="C110" i="7"/>
  <c r="W69" i="7" s="1"/>
  <c r="C109" i="7"/>
  <c r="W68" i="7" s="1"/>
  <c r="C111" i="7"/>
  <c r="W70" i="7" s="1"/>
  <c r="Q115" i="7"/>
  <c r="P115" i="7"/>
  <c r="O115" i="7"/>
  <c r="N115" i="7"/>
  <c r="M115" i="7"/>
  <c r="L115" i="7"/>
  <c r="K115" i="7"/>
  <c r="Q114" i="7"/>
  <c r="P114" i="7"/>
  <c r="O114" i="7"/>
  <c r="N114" i="7"/>
  <c r="M114" i="7"/>
  <c r="L114" i="7"/>
  <c r="K114" i="7"/>
  <c r="Q113" i="7"/>
  <c r="P113" i="7"/>
  <c r="O113" i="7"/>
  <c r="N113" i="7"/>
  <c r="M113" i="7"/>
  <c r="L113" i="7"/>
  <c r="K113" i="7"/>
  <c r="Q112" i="7"/>
  <c r="P112" i="7"/>
  <c r="O112" i="7"/>
  <c r="N112" i="7"/>
  <c r="M112" i="7"/>
  <c r="L112" i="7"/>
  <c r="K112" i="7"/>
  <c r="Q111" i="7"/>
  <c r="P111" i="7"/>
  <c r="O111" i="7"/>
  <c r="N111" i="7"/>
  <c r="M111" i="7"/>
  <c r="L111" i="7"/>
  <c r="K111" i="7"/>
  <c r="Q110" i="7"/>
  <c r="P110" i="7"/>
  <c r="O110" i="7"/>
  <c r="N110" i="7"/>
  <c r="M110" i="7"/>
  <c r="L110" i="7"/>
  <c r="K110" i="7"/>
  <c r="Q109" i="7"/>
  <c r="P109" i="7"/>
  <c r="O109" i="7"/>
  <c r="N109" i="7"/>
  <c r="M109" i="7"/>
  <c r="L109" i="7"/>
  <c r="K109" i="7"/>
  <c r="K41" i="2"/>
  <c r="J41" i="2"/>
  <c r="I41" i="2"/>
  <c r="H41" i="2"/>
  <c r="G41" i="2"/>
  <c r="F41" i="2"/>
  <c r="E41" i="2"/>
  <c r="K42" i="2"/>
  <c r="J42" i="2"/>
  <c r="I42" i="2"/>
  <c r="H42" i="2"/>
  <c r="G42" i="2"/>
  <c r="F42" i="2"/>
  <c r="E42" i="2"/>
  <c r="O1" i="5"/>
  <c r="I1" i="5"/>
  <c r="P1" i="4"/>
  <c r="J1" i="4"/>
  <c r="P1" i="3"/>
  <c r="J1" i="3"/>
  <c r="P1" i="6"/>
  <c r="J1" i="6"/>
  <c r="P1" i="7"/>
  <c r="J1" i="7"/>
  <c r="P1" i="8"/>
  <c r="J1" i="8"/>
  <c r="V12" i="1"/>
  <c r="V11" i="1"/>
  <c r="F147" i="8"/>
  <c r="V10" i="1"/>
  <c r="F106" i="7" s="1"/>
  <c r="F218" i="5"/>
  <c r="V9" i="1"/>
  <c r="F33" i="7"/>
  <c r="V8" i="1"/>
  <c r="F144" i="7" s="1"/>
  <c r="F40" i="5"/>
  <c r="V7" i="1"/>
  <c r="F47" i="6"/>
  <c r="V6" i="1"/>
  <c r="F86" i="7" s="1"/>
  <c r="F94" i="4"/>
  <c r="V5" i="1"/>
  <c r="F37" i="7"/>
  <c r="D23" i="2"/>
  <c r="S12" i="1"/>
  <c r="S11" i="1"/>
  <c r="S10" i="1"/>
  <c r="E8" i="8" s="1"/>
  <c r="S9" i="1"/>
  <c r="E7" i="8" s="1"/>
  <c r="S8" i="1"/>
  <c r="C207" i="5"/>
  <c r="W127" i="5" s="1"/>
  <c r="S7" i="1"/>
  <c r="S6" i="1"/>
  <c r="C22" i="5"/>
  <c r="AA6" i="5" s="1"/>
  <c r="S5" i="1"/>
  <c r="T12" i="1"/>
  <c r="P47" i="1" s="1"/>
  <c r="T11" i="1"/>
  <c r="T10" i="1"/>
  <c r="C8" i="7" s="1"/>
  <c r="T9" i="1"/>
  <c r="T8" i="1"/>
  <c r="C6" i="8" s="1"/>
  <c r="T7" i="1"/>
  <c r="C5" i="5"/>
  <c r="T6" i="1"/>
  <c r="D77" i="1" s="1"/>
  <c r="T5" i="1"/>
  <c r="C56" i="5"/>
  <c r="AA26" i="5" s="1"/>
  <c r="C165" i="5"/>
  <c r="W101" i="5" s="1"/>
  <c r="C135" i="5"/>
  <c r="W85" i="5" s="1"/>
  <c r="D215" i="5"/>
  <c r="AB127" i="5" s="1"/>
  <c r="D189" i="5"/>
  <c r="AB110" i="5" s="1"/>
  <c r="D176" i="5"/>
  <c r="AB104" i="5" s="1"/>
  <c r="D159" i="5"/>
  <c r="AB94" i="5" s="1"/>
  <c r="D143" i="5"/>
  <c r="AB85" i="5" s="1"/>
  <c r="D127" i="5"/>
  <c r="AB76" i="5" s="1"/>
  <c r="D30" i="5"/>
  <c r="X15" i="5" s="1"/>
  <c r="D18" i="5"/>
  <c r="X10" i="5" s="1"/>
  <c r="P102" i="5"/>
  <c r="N94" i="5"/>
  <c r="J98" i="5"/>
  <c r="C177" i="3"/>
  <c r="W54" i="3" s="1"/>
  <c r="C175" i="3"/>
  <c r="W52" i="3" s="1"/>
  <c r="C209" i="4"/>
  <c r="W63" i="4" s="1"/>
  <c r="C207" i="4"/>
  <c r="W61" i="4" s="1"/>
  <c r="C222" i="5"/>
  <c r="W60" i="5" s="1"/>
  <c r="C163" i="6"/>
  <c r="W106" i="6" s="1"/>
  <c r="C146" i="6"/>
  <c r="W96" i="6" s="1"/>
  <c r="C136" i="6"/>
  <c r="AA85" i="6" s="1"/>
  <c r="C119" i="6"/>
  <c r="AA75" i="6" s="1"/>
  <c r="C103" i="6"/>
  <c r="AA66" i="6" s="1"/>
  <c r="C87" i="6"/>
  <c r="AA43" i="6" s="1"/>
  <c r="C72" i="6"/>
  <c r="AA35" i="6" s="1"/>
  <c r="C62" i="6"/>
  <c r="W33" i="6" s="1"/>
  <c r="C56" i="6"/>
  <c r="AA26" i="6" s="1"/>
  <c r="C46" i="6"/>
  <c r="W24" i="6" s="1"/>
  <c r="C33" i="6"/>
  <c r="W18" i="6" s="1"/>
  <c r="C13" i="6"/>
  <c r="W5" i="6" s="1"/>
  <c r="D177" i="6"/>
  <c r="X54" i="6" s="1"/>
  <c r="D176" i="6"/>
  <c r="X53" i="6" s="1"/>
  <c r="D174" i="6"/>
  <c r="X51" i="6" s="1"/>
  <c r="D159" i="6"/>
  <c r="X102" i="6" s="1"/>
  <c r="D157" i="6"/>
  <c r="X100" i="6" s="1"/>
  <c r="D145" i="6"/>
  <c r="X95" i="6" s="1"/>
  <c r="D144" i="6"/>
  <c r="X94" i="6" s="1"/>
  <c r="D141" i="6"/>
  <c r="X91" i="6" s="1"/>
  <c r="D130" i="6"/>
  <c r="X87" i="6" s="1"/>
  <c r="D125" i="6"/>
  <c r="X82" i="6" s="1"/>
  <c r="D119" i="6"/>
  <c r="AB75" i="6" s="1"/>
  <c r="D114" i="6"/>
  <c r="X78" i="6" s="1"/>
  <c r="D103" i="6"/>
  <c r="AB66" i="6" s="1"/>
  <c r="D98" i="6"/>
  <c r="X69" i="6" s="1"/>
  <c r="D81" i="6"/>
  <c r="X45" i="6" s="1"/>
  <c r="D80" i="6"/>
  <c r="X44" i="6" s="1"/>
  <c r="D78" i="6"/>
  <c r="X42" i="6" s="1"/>
  <c r="D75" i="6"/>
  <c r="AB38" i="6" s="1"/>
  <c r="D72" i="6"/>
  <c r="AB35" i="6" s="1"/>
  <c r="D71" i="6"/>
  <c r="AB34" i="6" s="1"/>
  <c r="D69" i="6"/>
  <c r="AB32" i="6" s="1"/>
  <c r="D65" i="6"/>
  <c r="X36" i="6" s="1"/>
  <c r="D64" i="6"/>
  <c r="X35" i="6" s="1"/>
  <c r="D62" i="6"/>
  <c r="X33" i="6" s="1"/>
  <c r="D59" i="6"/>
  <c r="AB29" i="6" s="1"/>
  <c r="D56" i="6"/>
  <c r="AB26" i="6" s="1"/>
  <c r="D55" i="6"/>
  <c r="AB25" i="6" s="1"/>
  <c r="D53" i="6"/>
  <c r="AB23" i="6" s="1"/>
  <c r="D49" i="6"/>
  <c r="X27" i="6" s="1"/>
  <c r="D48" i="6"/>
  <c r="X26" i="6" s="1"/>
  <c r="D46" i="6"/>
  <c r="X24" i="6" s="1"/>
  <c r="D43" i="6"/>
  <c r="AB20" i="6" s="1"/>
  <c r="D40" i="6"/>
  <c r="AB17" i="6" s="1"/>
  <c r="D38" i="6"/>
  <c r="AB15" i="6" s="1"/>
  <c r="D30" i="6"/>
  <c r="X15" i="6" s="1"/>
  <c r="D27" i="6"/>
  <c r="AB11" i="6" s="1"/>
  <c r="D23" i="6"/>
  <c r="AB7" i="6" s="1"/>
  <c r="D22" i="6"/>
  <c r="AB6" i="6" s="1"/>
  <c r="D21" i="6"/>
  <c r="AB5" i="6" s="1"/>
  <c r="D18" i="6"/>
  <c r="X10" i="6" s="1"/>
  <c r="D17" i="6"/>
  <c r="X9" i="6" s="1"/>
  <c r="D16" i="6"/>
  <c r="X8" i="6" s="1"/>
  <c r="D14" i="6"/>
  <c r="X6" i="6" s="1"/>
  <c r="O154" i="6"/>
  <c r="M173" i="6"/>
  <c r="K175" i="6"/>
  <c r="C173" i="6"/>
  <c r="W50" i="6" s="1"/>
  <c r="C178" i="6"/>
  <c r="W55" i="6" s="1"/>
  <c r="C174" i="6"/>
  <c r="W51" i="6" s="1"/>
  <c r="C175" i="6"/>
  <c r="W52" i="6" s="1"/>
  <c r="C210" i="7"/>
  <c r="W64" i="7" s="1"/>
  <c r="C207" i="7"/>
  <c r="W61" i="7" s="1"/>
  <c r="C201" i="7"/>
  <c r="AA126" i="7" s="1"/>
  <c r="C199" i="7"/>
  <c r="AA124" i="7" s="1"/>
  <c r="C197" i="7"/>
  <c r="AA122" i="7" s="1"/>
  <c r="C193" i="7"/>
  <c r="W126" i="7" s="1"/>
  <c r="C191" i="7"/>
  <c r="W124" i="7" s="1"/>
  <c r="C189" i="7"/>
  <c r="W122" i="7" s="1"/>
  <c r="C185" i="7"/>
  <c r="W117" i="7" s="1"/>
  <c r="C183" i="7"/>
  <c r="W115" i="7" s="1"/>
  <c r="C181" i="7"/>
  <c r="W113" i="7" s="1"/>
  <c r="C177" i="7"/>
  <c r="AA108" i="7" s="1"/>
  <c r="C175" i="7"/>
  <c r="AA106" i="7" s="1"/>
  <c r="C173" i="7"/>
  <c r="AA104" i="7" s="1"/>
  <c r="C169" i="7"/>
  <c r="W108" i="7" s="1"/>
  <c r="C167" i="7"/>
  <c r="W106" i="7" s="1"/>
  <c r="C165" i="7"/>
  <c r="W104" i="7" s="1"/>
  <c r="C161" i="7"/>
  <c r="AA99" i="7" s="1"/>
  <c r="C160" i="7"/>
  <c r="AA98" i="7" s="1"/>
  <c r="C159" i="7"/>
  <c r="AA97" i="7" s="1"/>
  <c r="C157" i="7"/>
  <c r="AA95" i="7" s="1"/>
  <c r="C153" i="7"/>
  <c r="W99" i="7" s="1"/>
  <c r="C151" i="7"/>
  <c r="W97" i="7" s="1"/>
  <c r="C149" i="7"/>
  <c r="W95" i="7" s="1"/>
  <c r="C145" i="7"/>
  <c r="AA90" i="7" s="1"/>
  <c r="C143" i="7"/>
  <c r="AA88" i="7" s="1"/>
  <c r="C141" i="7"/>
  <c r="AA86" i="7" s="1"/>
  <c r="C137" i="7"/>
  <c r="W90" i="7" s="1"/>
  <c r="C135" i="7"/>
  <c r="W88" i="7" s="1"/>
  <c r="C133" i="7"/>
  <c r="W86" i="7" s="1"/>
  <c r="C129" i="7"/>
  <c r="AA81" i="7" s="1"/>
  <c r="C127" i="7"/>
  <c r="AA79" i="7" s="1"/>
  <c r="C125" i="7"/>
  <c r="AA77" i="7" s="1"/>
  <c r="C121" i="7"/>
  <c r="W81" i="7" s="1"/>
  <c r="C119" i="7"/>
  <c r="W79" i="7" s="1"/>
  <c r="C118" i="7"/>
  <c r="W78" i="7" s="1"/>
  <c r="C117" i="7"/>
  <c r="W77" i="7" s="1"/>
  <c r="C105" i="7"/>
  <c r="AA54" i="7" s="1"/>
  <c r="C103" i="7"/>
  <c r="AA52" i="7" s="1"/>
  <c r="C101" i="7"/>
  <c r="AA50" i="7" s="1"/>
  <c r="C97" i="7"/>
  <c r="W54" i="7" s="1"/>
  <c r="C95" i="7"/>
  <c r="W52" i="7" s="1"/>
  <c r="C94" i="7"/>
  <c r="W51" i="7" s="1"/>
  <c r="C93" i="7"/>
  <c r="W50" i="7" s="1"/>
  <c r="C89" i="7"/>
  <c r="AA45" i="7" s="1"/>
  <c r="C88" i="7"/>
  <c r="AA44" i="7" s="1"/>
  <c r="C87" i="7"/>
  <c r="AA43" i="7" s="1"/>
  <c r="C85" i="7"/>
  <c r="AA41" i="7" s="1"/>
  <c r="C81" i="7"/>
  <c r="W45" i="7" s="1"/>
  <c r="C79" i="7"/>
  <c r="W43" i="7" s="1"/>
  <c r="C78" i="7"/>
  <c r="W42" i="7" s="1"/>
  <c r="C77" i="7"/>
  <c r="W41" i="7" s="1"/>
  <c r="C73" i="7"/>
  <c r="AA36" i="7" s="1"/>
  <c r="C72" i="7"/>
  <c r="AA35" i="7" s="1"/>
  <c r="C71" i="7"/>
  <c r="AA34" i="7" s="1"/>
  <c r="C69" i="7"/>
  <c r="AA32" i="7" s="1"/>
  <c r="C66" i="7"/>
  <c r="W37" i="7" s="1"/>
  <c r="C65" i="7"/>
  <c r="W36" i="7" s="1"/>
  <c r="C64" i="7"/>
  <c r="W35" i="7" s="1"/>
  <c r="C63" i="7"/>
  <c r="W34" i="7" s="1"/>
  <c r="C62" i="7"/>
  <c r="W33" i="7" s="1"/>
  <c r="C61" i="7"/>
  <c r="W32" i="7" s="1"/>
  <c r="C59" i="7"/>
  <c r="AA29" i="7" s="1"/>
  <c r="C58" i="7"/>
  <c r="AA28" i="7" s="1"/>
  <c r="C57" i="7"/>
  <c r="AA27" i="7" s="1"/>
  <c r="C56" i="7"/>
  <c r="AA26" i="7" s="1"/>
  <c r="C55" i="7"/>
  <c r="AA25" i="7" s="1"/>
  <c r="C54" i="7"/>
  <c r="AA24" i="7" s="1"/>
  <c r="C53" i="7"/>
  <c r="AA23" i="7" s="1"/>
  <c r="C51" i="7"/>
  <c r="W29" i="7" s="1"/>
  <c r="C50" i="7"/>
  <c r="W28" i="7" s="1"/>
  <c r="C49" i="7"/>
  <c r="W27" i="7" s="1"/>
  <c r="C48" i="7"/>
  <c r="W26" i="7" s="1"/>
  <c r="C47" i="7"/>
  <c r="W25" i="7" s="1"/>
  <c r="C46" i="7"/>
  <c r="W24" i="7" s="1"/>
  <c r="C45" i="7"/>
  <c r="W23" i="7" s="1"/>
  <c r="C43" i="7"/>
  <c r="AA20" i="7" s="1"/>
  <c r="C42" i="7"/>
  <c r="AA19" i="7" s="1"/>
  <c r="C41" i="7"/>
  <c r="AA18" i="7" s="1"/>
  <c r="C40" i="7"/>
  <c r="AA17" i="7" s="1"/>
  <c r="C39" i="7"/>
  <c r="AA16" i="7" s="1"/>
  <c r="C38" i="7"/>
  <c r="AA15" i="7" s="1"/>
  <c r="C37" i="7"/>
  <c r="AA14" i="7" s="1"/>
  <c r="C35" i="7"/>
  <c r="W20" i="7" s="1"/>
  <c r="C34" i="7"/>
  <c r="W19" i="7" s="1"/>
  <c r="C33" i="7"/>
  <c r="W18" i="7" s="1"/>
  <c r="C32" i="7"/>
  <c r="W17" i="7" s="1"/>
  <c r="C31" i="7"/>
  <c r="W16" i="7" s="1"/>
  <c r="C30" i="7"/>
  <c r="W15" i="7" s="1"/>
  <c r="C29" i="7"/>
  <c r="W14" i="7" s="1"/>
  <c r="C27" i="7"/>
  <c r="AA11" i="7" s="1"/>
  <c r="C26" i="7"/>
  <c r="AA10" i="7" s="1"/>
  <c r="C25" i="7"/>
  <c r="AA9" i="7" s="1"/>
  <c r="C24" i="7"/>
  <c r="AA8" i="7" s="1"/>
  <c r="C23" i="7"/>
  <c r="AA7" i="7" s="1"/>
  <c r="C22" i="7"/>
  <c r="AA6" i="7" s="1"/>
  <c r="C21" i="7"/>
  <c r="AA5" i="7" s="1"/>
  <c r="C19" i="7"/>
  <c r="W11" i="7" s="1"/>
  <c r="C18" i="7"/>
  <c r="W10" i="7" s="1"/>
  <c r="C17" i="7"/>
  <c r="W9" i="7" s="1"/>
  <c r="C16" i="7"/>
  <c r="W8" i="7" s="1"/>
  <c r="C15" i="7"/>
  <c r="W7" i="7" s="1"/>
  <c r="C14" i="7"/>
  <c r="W6" i="7" s="1"/>
  <c r="C13" i="7"/>
  <c r="W5" i="7" s="1"/>
  <c r="C3" i="7"/>
  <c r="J114" i="7"/>
  <c r="L149" i="7"/>
  <c r="M86" i="7"/>
  <c r="O81" i="7"/>
  <c r="D13" i="7"/>
  <c r="X5" i="7" s="1"/>
  <c r="D14" i="7"/>
  <c r="X6" i="7" s="1"/>
  <c r="D15" i="7"/>
  <c r="X7" i="7" s="1"/>
  <c r="D16" i="7"/>
  <c r="X8" i="7" s="1"/>
  <c r="D17" i="7"/>
  <c r="X9" i="7" s="1"/>
  <c r="D18" i="7"/>
  <c r="X10" i="7" s="1"/>
  <c r="D19" i="7"/>
  <c r="X11" i="7" s="1"/>
  <c r="D21" i="7"/>
  <c r="AB5" i="7" s="1"/>
  <c r="D22" i="7"/>
  <c r="AB6" i="7" s="1"/>
  <c r="D23" i="7"/>
  <c r="AB7" i="7" s="1"/>
  <c r="D24" i="7"/>
  <c r="AB8" i="7" s="1"/>
  <c r="D25" i="7"/>
  <c r="AB9" i="7" s="1"/>
  <c r="D26" i="7"/>
  <c r="AB10" i="7" s="1"/>
  <c r="D27" i="7"/>
  <c r="AB11" i="7" s="1"/>
  <c r="D29" i="7"/>
  <c r="X14" i="7" s="1"/>
  <c r="D30" i="7"/>
  <c r="X15" i="7" s="1"/>
  <c r="D31" i="7"/>
  <c r="X16" i="7" s="1"/>
  <c r="D32" i="7"/>
  <c r="X17" i="7" s="1"/>
  <c r="D33" i="7"/>
  <c r="X18" i="7" s="1"/>
  <c r="D34" i="7"/>
  <c r="X19" i="7" s="1"/>
  <c r="D35" i="7"/>
  <c r="X20" i="7" s="1"/>
  <c r="D37" i="7"/>
  <c r="AB14" i="7" s="1"/>
  <c r="D38" i="7"/>
  <c r="AB15" i="7" s="1"/>
  <c r="D39" i="7"/>
  <c r="AB16" i="7" s="1"/>
  <c r="D40" i="7"/>
  <c r="AB17" i="7" s="1"/>
  <c r="D41" i="7"/>
  <c r="AB18" i="7" s="1"/>
  <c r="F41" i="7"/>
  <c r="D42" i="7"/>
  <c r="AB19" i="7" s="1"/>
  <c r="D43" i="7"/>
  <c r="AB20" i="7" s="1"/>
  <c r="D45" i="7"/>
  <c r="X23" i="7" s="1"/>
  <c r="F45" i="7"/>
  <c r="D46" i="7"/>
  <c r="X24" i="7" s="1"/>
  <c r="D47" i="7"/>
  <c r="X25" i="7" s="1"/>
  <c r="D48" i="7"/>
  <c r="X26" i="7" s="1"/>
  <c r="D49" i="7"/>
  <c r="X27" i="7" s="1"/>
  <c r="D50" i="7"/>
  <c r="X28" i="7" s="1"/>
  <c r="D51" i="7"/>
  <c r="X29" i="7" s="1"/>
  <c r="D53" i="7"/>
  <c r="AB23" i="7" s="1"/>
  <c r="D54" i="7"/>
  <c r="AB24" i="7" s="1"/>
  <c r="D55" i="7"/>
  <c r="AB25" i="7" s="1"/>
  <c r="D56" i="7"/>
  <c r="AB26" i="7" s="1"/>
  <c r="D57" i="7"/>
  <c r="AB27" i="7" s="1"/>
  <c r="F57" i="7"/>
  <c r="D58" i="7"/>
  <c r="AB28" i="7" s="1"/>
  <c r="D59" i="7"/>
  <c r="AB29" i="7" s="1"/>
  <c r="D61" i="7"/>
  <c r="X32" i="7" s="1"/>
  <c r="D62" i="7"/>
  <c r="X33" i="7" s="1"/>
  <c r="D63" i="7"/>
  <c r="X34" i="7" s="1"/>
  <c r="F63" i="7"/>
  <c r="D64" i="7"/>
  <c r="X35" i="7" s="1"/>
  <c r="F64" i="7"/>
  <c r="D65" i="7"/>
  <c r="X36" i="7" s="1"/>
  <c r="D66" i="7"/>
  <c r="X37" i="7" s="1"/>
  <c r="M66" i="7"/>
  <c r="D67" i="7"/>
  <c r="X38" i="7" s="1"/>
  <c r="D69" i="7"/>
  <c r="AB32" i="7" s="1"/>
  <c r="F69" i="7"/>
  <c r="D70" i="7"/>
  <c r="AB33" i="7" s="1"/>
  <c r="F70" i="7"/>
  <c r="D71" i="7"/>
  <c r="AB34" i="7" s="1"/>
  <c r="F71" i="7"/>
  <c r="D72" i="7"/>
  <c r="AB35" i="7" s="1"/>
  <c r="D73" i="7"/>
  <c r="AB36" i="7" s="1"/>
  <c r="D74" i="7"/>
  <c r="AB37" i="7" s="1"/>
  <c r="F74" i="7"/>
  <c r="D75" i="7"/>
  <c r="AB38" i="7" s="1"/>
  <c r="D77" i="7"/>
  <c r="X41" i="7" s="1"/>
  <c r="D78" i="7"/>
  <c r="X42" i="7" s="1"/>
  <c r="D79" i="7"/>
  <c r="X43" i="7" s="1"/>
  <c r="D80" i="7"/>
  <c r="X44" i="7" s="1"/>
  <c r="D81" i="7"/>
  <c r="X45" i="7" s="1"/>
  <c r="F81" i="7"/>
  <c r="D82" i="7"/>
  <c r="X46" i="7" s="1"/>
  <c r="D83" i="7"/>
  <c r="X47" i="7" s="1"/>
  <c r="D85" i="7"/>
  <c r="AB41" i="7" s="1"/>
  <c r="F85" i="7"/>
  <c r="D86" i="7"/>
  <c r="AB42" i="7" s="1"/>
  <c r="D87" i="7"/>
  <c r="AB43" i="7" s="1"/>
  <c r="F87" i="7"/>
  <c r="D88" i="7"/>
  <c r="AB44" i="7" s="1"/>
  <c r="D89" i="7"/>
  <c r="AB45" i="7" s="1"/>
  <c r="M89" i="7"/>
  <c r="D90" i="7"/>
  <c r="AB46" i="7" s="1"/>
  <c r="D91" i="7"/>
  <c r="AB47" i="7" s="1"/>
  <c r="D93" i="7"/>
  <c r="X50" i="7" s="1"/>
  <c r="D94" i="7"/>
  <c r="X51" i="7" s="1"/>
  <c r="D95" i="7"/>
  <c r="X52" i="7" s="1"/>
  <c r="D96" i="7"/>
  <c r="X53" i="7" s="1"/>
  <c r="D97" i="7"/>
  <c r="X54" i="7" s="1"/>
  <c r="D98" i="7"/>
  <c r="X55" i="7" s="1"/>
  <c r="M98" i="7"/>
  <c r="D99" i="7"/>
  <c r="X56" i="7" s="1"/>
  <c r="Q99" i="7"/>
  <c r="D101" i="7"/>
  <c r="AB50" i="7" s="1"/>
  <c r="O101" i="7"/>
  <c r="D102" i="7"/>
  <c r="AB51" i="7" s="1"/>
  <c r="M102" i="7"/>
  <c r="D103" i="7"/>
  <c r="AB52" i="7" s="1"/>
  <c r="M103" i="7"/>
  <c r="Q103" i="7"/>
  <c r="D104" i="7"/>
  <c r="AB53" i="7" s="1"/>
  <c r="M104" i="7"/>
  <c r="O104" i="7"/>
  <c r="D105" i="7"/>
  <c r="AB54" i="7" s="1"/>
  <c r="M105" i="7"/>
  <c r="D106" i="7"/>
  <c r="AB55" i="7" s="1"/>
  <c r="K106" i="7"/>
  <c r="O106" i="7"/>
  <c r="D107" i="7"/>
  <c r="AB56" i="7" s="1"/>
  <c r="M107" i="7"/>
  <c r="D117" i="7"/>
  <c r="X77" i="7" s="1"/>
  <c r="M117" i="7"/>
  <c r="O117" i="7"/>
  <c r="D118" i="7"/>
  <c r="X78" i="7" s="1"/>
  <c r="M118" i="7"/>
  <c r="D119" i="7"/>
  <c r="X79" i="7" s="1"/>
  <c r="M119" i="7"/>
  <c r="O119" i="7"/>
  <c r="D120" i="7"/>
  <c r="X80" i="7" s="1"/>
  <c r="M120" i="7"/>
  <c r="D121" i="7"/>
  <c r="X81" i="7" s="1"/>
  <c r="M121" i="7"/>
  <c r="O121" i="7"/>
  <c r="D122" i="7"/>
  <c r="X82" i="7" s="1"/>
  <c r="K122" i="7"/>
  <c r="Q122" i="7"/>
  <c r="D123" i="7"/>
  <c r="X83" i="7" s="1"/>
  <c r="M123" i="7"/>
  <c r="Q123" i="7"/>
  <c r="D125" i="7"/>
  <c r="AB77" i="7" s="1"/>
  <c r="M125" i="7"/>
  <c r="Q125" i="7"/>
  <c r="D126" i="7"/>
  <c r="AB78" i="7" s="1"/>
  <c r="K126" i="7"/>
  <c r="Q126" i="7"/>
  <c r="D127" i="7"/>
  <c r="AB79" i="7" s="1"/>
  <c r="M127" i="7"/>
  <c r="Q127" i="7"/>
  <c r="D128" i="7"/>
  <c r="AB80" i="7" s="1"/>
  <c r="K128" i="7"/>
  <c r="O128" i="7"/>
  <c r="D129" i="7"/>
  <c r="AB81" i="7" s="1"/>
  <c r="M129" i="7"/>
  <c r="D130" i="7"/>
  <c r="AB82" i="7" s="1"/>
  <c r="F130" i="7"/>
  <c r="M130" i="7"/>
  <c r="Q130" i="7"/>
  <c r="D131" i="7"/>
  <c r="AB83" i="7" s="1"/>
  <c r="M131" i="7"/>
  <c r="Q131" i="7"/>
  <c r="D133" i="7"/>
  <c r="X86" i="7" s="1"/>
  <c r="K133" i="7"/>
  <c r="Q133" i="7"/>
  <c r="D134" i="7"/>
  <c r="X87" i="7" s="1"/>
  <c r="K134" i="7"/>
  <c r="M134" i="7"/>
  <c r="O134" i="7"/>
  <c r="D135" i="7"/>
  <c r="X88" i="7" s="1"/>
  <c r="K135" i="7"/>
  <c r="O135" i="7"/>
  <c r="D136" i="7"/>
  <c r="X89" i="7" s="1"/>
  <c r="F136" i="7"/>
  <c r="K136" i="7"/>
  <c r="Q136" i="7"/>
  <c r="D137" i="7"/>
  <c r="X90" i="7" s="1"/>
  <c r="M137" i="7"/>
  <c r="O137" i="7"/>
  <c r="D138" i="7"/>
  <c r="X91" i="7" s="1"/>
  <c r="K138" i="7"/>
  <c r="Q138" i="7"/>
  <c r="D139" i="7"/>
  <c r="X92" i="7" s="1"/>
  <c r="K139" i="7"/>
  <c r="P139" i="7"/>
  <c r="D141" i="7"/>
  <c r="AB86" i="7" s="1"/>
  <c r="M141" i="7"/>
  <c r="O141" i="7"/>
  <c r="Q141" i="7"/>
  <c r="D142" i="7"/>
  <c r="AB87" i="7" s="1"/>
  <c r="F142" i="7"/>
  <c r="K142" i="7"/>
  <c r="M142" i="7"/>
  <c r="O142" i="7"/>
  <c r="D143" i="7"/>
  <c r="AB88" i="7" s="1"/>
  <c r="K143" i="7"/>
  <c r="M143" i="7"/>
  <c r="Q143" i="7"/>
  <c r="D144" i="7"/>
  <c r="AB89" i="7" s="1"/>
  <c r="K144" i="7"/>
  <c r="M144" i="7"/>
  <c r="O144" i="7"/>
  <c r="D145" i="7"/>
  <c r="AB90" i="7" s="1"/>
  <c r="K145" i="7"/>
  <c r="M145" i="7"/>
  <c r="Q145" i="7"/>
  <c r="D146" i="7"/>
  <c r="AB91" i="7" s="1"/>
  <c r="F146" i="7"/>
  <c r="M146" i="7"/>
  <c r="K146" i="7"/>
  <c r="O146" i="7"/>
  <c r="D147" i="7"/>
  <c r="AB92" i="7" s="1"/>
  <c r="K147" i="7"/>
  <c r="M147" i="7"/>
  <c r="O147" i="7"/>
  <c r="D149" i="7"/>
  <c r="X95" i="7" s="1"/>
  <c r="K149" i="7"/>
  <c r="M149" i="7"/>
  <c r="O149" i="7"/>
  <c r="D150" i="7"/>
  <c r="X96" i="7" s="1"/>
  <c r="K150" i="7"/>
  <c r="M150" i="7"/>
  <c r="O150" i="7"/>
  <c r="D151" i="7"/>
  <c r="X97" i="7" s="1"/>
  <c r="K151" i="7"/>
  <c r="M151" i="7"/>
  <c r="Q151" i="7"/>
  <c r="D152" i="7"/>
  <c r="X98" i="7" s="1"/>
  <c r="K152" i="7"/>
  <c r="M152" i="7"/>
  <c r="Q152" i="7"/>
  <c r="D153" i="7"/>
  <c r="X99" i="7" s="1"/>
  <c r="K153" i="7"/>
  <c r="M153" i="7"/>
  <c r="Q153" i="7"/>
  <c r="D154" i="7"/>
  <c r="X100" i="7" s="1"/>
  <c r="M154" i="7"/>
  <c r="K154" i="7"/>
  <c r="Q154" i="7"/>
  <c r="D155" i="7"/>
  <c r="X101" i="7" s="1"/>
  <c r="K155" i="7"/>
  <c r="M155" i="7"/>
  <c r="Q155" i="7"/>
  <c r="D157" i="7"/>
  <c r="AB95" i="7" s="1"/>
  <c r="F157" i="7"/>
  <c r="K157" i="7"/>
  <c r="M157" i="7"/>
  <c r="O157" i="7"/>
  <c r="D158" i="7"/>
  <c r="AB96" i="7" s="1"/>
  <c r="K158" i="7"/>
  <c r="L158" i="7"/>
  <c r="M158" i="7"/>
  <c r="N158" i="7"/>
  <c r="O158" i="7"/>
  <c r="P158" i="7"/>
  <c r="Q158" i="7"/>
  <c r="D159" i="7"/>
  <c r="AB97" i="7" s="1"/>
  <c r="N159" i="7"/>
  <c r="J159" i="7"/>
  <c r="K159" i="7"/>
  <c r="M159" i="7"/>
  <c r="O159" i="7"/>
  <c r="P159" i="7"/>
  <c r="Q159" i="7"/>
  <c r="D160" i="7"/>
  <c r="AB98" i="7" s="1"/>
  <c r="P160" i="7"/>
  <c r="K160" i="7"/>
  <c r="M160" i="7"/>
  <c r="O160" i="7"/>
  <c r="Q160" i="7"/>
  <c r="D161" i="7"/>
  <c r="AB99" i="7" s="1"/>
  <c r="O161" i="7"/>
  <c r="K161" i="7"/>
  <c r="M161" i="7"/>
  <c r="Q161" i="7"/>
  <c r="D162" i="7"/>
  <c r="AB100" i="7" s="1"/>
  <c r="M162" i="7"/>
  <c r="J162" i="7"/>
  <c r="K162" i="7"/>
  <c r="O162" i="7"/>
  <c r="Q162" i="7"/>
  <c r="D163" i="7"/>
  <c r="AB101" i="7" s="1"/>
  <c r="P163" i="7"/>
  <c r="K163" i="7"/>
  <c r="M163" i="7"/>
  <c r="N163" i="7"/>
  <c r="O163" i="7"/>
  <c r="Q163" i="7"/>
  <c r="D165" i="7"/>
  <c r="X104" i="7" s="1"/>
  <c r="K165" i="7"/>
  <c r="M165" i="7"/>
  <c r="O165" i="7"/>
  <c r="Q165" i="7"/>
  <c r="D166" i="7"/>
  <c r="X105" i="7" s="1"/>
  <c r="F166" i="7"/>
  <c r="K166" i="7"/>
  <c r="M166" i="7"/>
  <c r="O166" i="7"/>
  <c r="Q166" i="7"/>
  <c r="D167" i="7"/>
  <c r="X106" i="7" s="1"/>
  <c r="J167" i="7"/>
  <c r="K167" i="7"/>
  <c r="L167" i="7"/>
  <c r="M167" i="7"/>
  <c r="N167" i="7"/>
  <c r="O167" i="7"/>
  <c r="P167" i="7"/>
  <c r="Q167" i="7"/>
  <c r="D168" i="7"/>
  <c r="X107" i="7" s="1"/>
  <c r="J168" i="7"/>
  <c r="K168" i="7"/>
  <c r="L168" i="7"/>
  <c r="M168" i="7"/>
  <c r="N168" i="7"/>
  <c r="O168" i="7"/>
  <c r="Q168" i="7"/>
  <c r="D169" i="7"/>
  <c r="X108" i="7" s="1"/>
  <c r="N169" i="7"/>
  <c r="K169" i="7"/>
  <c r="M169" i="7"/>
  <c r="O169" i="7"/>
  <c r="Q169" i="7"/>
  <c r="D170" i="7"/>
  <c r="X109" i="7" s="1"/>
  <c r="K170" i="7"/>
  <c r="M170" i="7"/>
  <c r="O170" i="7"/>
  <c r="Q170" i="7"/>
  <c r="D171" i="7"/>
  <c r="X110" i="7" s="1"/>
  <c r="K171" i="7"/>
  <c r="M171" i="7"/>
  <c r="O171" i="7"/>
  <c r="Q171" i="7"/>
  <c r="D173" i="7"/>
  <c r="AB104" i="7" s="1"/>
  <c r="F173" i="7"/>
  <c r="J173" i="7"/>
  <c r="K173" i="7"/>
  <c r="M173" i="7"/>
  <c r="O173" i="7"/>
  <c r="Q173" i="7"/>
  <c r="D174" i="7"/>
  <c r="AB105" i="7" s="1"/>
  <c r="K174" i="7"/>
  <c r="M174" i="7"/>
  <c r="N174" i="7"/>
  <c r="O174" i="7"/>
  <c r="P174" i="7"/>
  <c r="Q174" i="7"/>
  <c r="D175" i="7"/>
  <c r="AB106" i="7" s="1"/>
  <c r="F175" i="7"/>
  <c r="K175" i="7"/>
  <c r="M175" i="7"/>
  <c r="O175" i="7"/>
  <c r="Q175" i="7"/>
  <c r="D176" i="7"/>
  <c r="AB107" i="7" s="1"/>
  <c r="F176" i="7"/>
  <c r="K176" i="7"/>
  <c r="M176" i="7"/>
  <c r="O176" i="7"/>
  <c r="Q176" i="7"/>
  <c r="D177" i="7"/>
  <c r="AB108" i="7" s="1"/>
  <c r="F177" i="7"/>
  <c r="J177" i="7"/>
  <c r="K177" i="7"/>
  <c r="L177" i="7"/>
  <c r="M177" i="7"/>
  <c r="O177" i="7"/>
  <c r="Q177" i="7"/>
  <c r="D178" i="7"/>
  <c r="AB109" i="7" s="1"/>
  <c r="M178" i="7"/>
  <c r="J178" i="7"/>
  <c r="K178" i="7"/>
  <c r="O178" i="7"/>
  <c r="Q178" i="7"/>
  <c r="D179" i="7"/>
  <c r="AB110" i="7" s="1"/>
  <c r="L179" i="7"/>
  <c r="K179" i="7"/>
  <c r="M179" i="7"/>
  <c r="O179" i="7"/>
  <c r="Q179" i="7"/>
  <c r="D181" i="7"/>
  <c r="X113" i="7" s="1"/>
  <c r="F181" i="7"/>
  <c r="K181" i="7"/>
  <c r="L181" i="7"/>
  <c r="M181" i="7"/>
  <c r="N181" i="7"/>
  <c r="O181" i="7"/>
  <c r="Q181" i="7"/>
  <c r="D182" i="7"/>
  <c r="X114" i="7" s="1"/>
  <c r="K182" i="7"/>
  <c r="J182" i="7"/>
  <c r="M182" i="7"/>
  <c r="O182" i="7"/>
  <c r="Q182" i="7"/>
  <c r="D183" i="7"/>
  <c r="X115" i="7" s="1"/>
  <c r="K183" i="7"/>
  <c r="M183" i="7"/>
  <c r="O183" i="7"/>
  <c r="Q183" i="7"/>
  <c r="D184" i="7"/>
  <c r="X116" i="7" s="1"/>
  <c r="K184" i="7"/>
  <c r="M184" i="7"/>
  <c r="O184" i="7"/>
  <c r="Q184" i="7"/>
  <c r="D185" i="7"/>
  <c r="X117" i="7" s="1"/>
  <c r="K185" i="7"/>
  <c r="M185" i="7"/>
  <c r="O185" i="7"/>
  <c r="Q185" i="7"/>
  <c r="D186" i="7"/>
  <c r="X118" i="7" s="1"/>
  <c r="F186" i="7"/>
  <c r="M186" i="7"/>
  <c r="K186" i="7"/>
  <c r="O186" i="7"/>
  <c r="Q186" i="7"/>
  <c r="D187" i="7"/>
  <c r="X119" i="7" s="1"/>
  <c r="K187" i="7"/>
  <c r="M187" i="7"/>
  <c r="O187" i="7"/>
  <c r="Q187" i="7"/>
  <c r="D189" i="7"/>
  <c r="X122" i="7" s="1"/>
  <c r="F189" i="7"/>
  <c r="K189" i="7"/>
  <c r="M189" i="7"/>
  <c r="O189" i="7"/>
  <c r="Q189" i="7"/>
  <c r="D190" i="7"/>
  <c r="X123" i="7" s="1"/>
  <c r="F190" i="7"/>
  <c r="K190" i="7"/>
  <c r="J190" i="7"/>
  <c r="M190" i="7"/>
  <c r="O190" i="7"/>
  <c r="Q190" i="7"/>
  <c r="D191" i="7"/>
  <c r="X124" i="7" s="1"/>
  <c r="K191" i="7"/>
  <c r="L191" i="7"/>
  <c r="M191" i="7"/>
  <c r="N191" i="7"/>
  <c r="O191" i="7"/>
  <c r="Q191" i="7"/>
  <c r="D192" i="7"/>
  <c r="X125" i="7" s="1"/>
  <c r="F192" i="7"/>
  <c r="K192" i="7"/>
  <c r="M192" i="7"/>
  <c r="O192" i="7"/>
  <c r="Q192" i="7"/>
  <c r="D193" i="7"/>
  <c r="X126" i="7" s="1"/>
  <c r="M193" i="7"/>
  <c r="K193" i="7"/>
  <c r="O193" i="7"/>
  <c r="Q193" i="7"/>
  <c r="D194" i="7"/>
  <c r="X127" i="7" s="1"/>
  <c r="K194" i="7"/>
  <c r="M194" i="7"/>
  <c r="O194" i="7"/>
  <c r="Q194" i="7"/>
  <c r="D195" i="7"/>
  <c r="X128" i="7" s="1"/>
  <c r="O195" i="7"/>
  <c r="K195" i="7"/>
  <c r="M195" i="7"/>
  <c r="Q195" i="7"/>
  <c r="D197" i="7"/>
  <c r="AB122" i="7" s="1"/>
  <c r="M197" i="7"/>
  <c r="L197" i="7"/>
  <c r="J197" i="7"/>
  <c r="K197" i="7"/>
  <c r="N197" i="7"/>
  <c r="O197" i="7"/>
  <c r="P197" i="7"/>
  <c r="Q197" i="7"/>
  <c r="D198" i="7"/>
  <c r="AB123" i="7" s="1"/>
  <c r="F198" i="7"/>
  <c r="K198" i="7"/>
  <c r="M198" i="7"/>
  <c r="O198" i="7"/>
  <c r="P198" i="7"/>
  <c r="Q198" i="7"/>
  <c r="D199" i="7"/>
  <c r="AB124" i="7" s="1"/>
  <c r="P199" i="7"/>
  <c r="K199" i="7"/>
  <c r="M199" i="7"/>
  <c r="O199" i="7"/>
  <c r="Q199" i="7"/>
  <c r="D200" i="7"/>
  <c r="AB125" i="7" s="1"/>
  <c r="F200" i="7"/>
  <c r="L200" i="7"/>
  <c r="J200" i="7"/>
  <c r="K200" i="7"/>
  <c r="M200" i="7"/>
  <c r="N200" i="7"/>
  <c r="O200" i="7"/>
  <c r="P200" i="7"/>
  <c r="Q200" i="7"/>
  <c r="D201" i="7"/>
  <c r="AB126" i="7" s="1"/>
  <c r="N201" i="7"/>
  <c r="K201" i="7"/>
  <c r="M201" i="7"/>
  <c r="O201" i="7"/>
  <c r="P201" i="7"/>
  <c r="Q201" i="7"/>
  <c r="D202" i="7"/>
  <c r="AB127" i="7" s="1"/>
  <c r="J202" i="7"/>
  <c r="K202" i="7"/>
  <c r="L202" i="7"/>
  <c r="M202" i="7"/>
  <c r="N202" i="7"/>
  <c r="O202" i="7"/>
  <c r="P202" i="7"/>
  <c r="Q202" i="7"/>
  <c r="D203" i="7"/>
  <c r="AB128" i="7" s="1"/>
  <c r="J203" i="7"/>
  <c r="K203" i="7"/>
  <c r="M203" i="7"/>
  <c r="O203" i="7"/>
  <c r="Q203" i="7"/>
  <c r="D205" i="7"/>
  <c r="X59" i="7" s="1"/>
  <c r="K205" i="7"/>
  <c r="L205" i="7"/>
  <c r="M205" i="7"/>
  <c r="N205" i="7"/>
  <c r="O205" i="7"/>
  <c r="Q205" i="7"/>
  <c r="D206" i="7"/>
  <c r="X60" i="7" s="1"/>
  <c r="K206" i="7"/>
  <c r="L206" i="7"/>
  <c r="M206" i="7"/>
  <c r="N206" i="7"/>
  <c r="O206" i="7"/>
  <c r="P206" i="7"/>
  <c r="Q206" i="7"/>
  <c r="D207" i="7"/>
  <c r="X61" i="7" s="1"/>
  <c r="P207" i="7"/>
  <c r="K207" i="7"/>
  <c r="M207" i="7"/>
  <c r="O207" i="7"/>
  <c r="Q207" i="7"/>
  <c r="D208" i="7"/>
  <c r="X62" i="7" s="1"/>
  <c r="J208" i="7"/>
  <c r="K208" i="7"/>
  <c r="L208" i="7"/>
  <c r="M208" i="7"/>
  <c r="N208" i="7"/>
  <c r="O208" i="7"/>
  <c r="P208" i="7"/>
  <c r="Q208" i="7"/>
  <c r="D209" i="7"/>
  <c r="X63" i="7" s="1"/>
  <c r="M209" i="7"/>
  <c r="L209" i="7"/>
  <c r="K209" i="7"/>
  <c r="N209" i="7"/>
  <c r="O209" i="7"/>
  <c r="P209" i="7"/>
  <c r="Q209" i="7"/>
  <c r="D210" i="7"/>
  <c r="X64" i="7" s="1"/>
  <c r="F210" i="7"/>
  <c r="J210" i="7"/>
  <c r="K210" i="7"/>
  <c r="L210" i="7"/>
  <c r="M210" i="7"/>
  <c r="O210" i="7"/>
  <c r="Q210" i="7"/>
  <c r="D211" i="7"/>
  <c r="X65" i="7" s="1"/>
  <c r="O211" i="7"/>
  <c r="J211" i="7"/>
  <c r="K211" i="7"/>
  <c r="L211" i="7"/>
  <c r="M211" i="7"/>
  <c r="N211" i="7"/>
  <c r="Q211" i="7"/>
  <c r="C219" i="8"/>
  <c r="AA131" i="8" s="1"/>
  <c r="C218" i="8"/>
  <c r="AA130" i="8" s="1"/>
  <c r="C217" i="8"/>
  <c r="AA129" i="8" s="1"/>
  <c r="C216" i="8"/>
  <c r="AA128" i="8" s="1"/>
  <c r="C215" i="8"/>
  <c r="AA127" i="8" s="1"/>
  <c r="C214" i="8"/>
  <c r="AA126" i="8" s="1"/>
  <c r="C213" i="8"/>
  <c r="AA125" i="8" s="1"/>
  <c r="C211" i="8"/>
  <c r="W131" i="8" s="1"/>
  <c r="C210" i="8"/>
  <c r="W130" i="8" s="1"/>
  <c r="C209" i="8"/>
  <c r="W129" i="8" s="1"/>
  <c r="C208" i="8"/>
  <c r="W128" i="8" s="1"/>
  <c r="C207" i="8"/>
  <c r="W127" i="8" s="1"/>
  <c r="C206" i="8"/>
  <c r="W126" i="8" s="1"/>
  <c r="C205" i="8"/>
  <c r="W125" i="8" s="1"/>
  <c r="C203" i="8"/>
  <c r="AA121" i="8" s="1"/>
  <c r="C202" i="8"/>
  <c r="AA120" i="8" s="1"/>
  <c r="C201" i="8"/>
  <c r="AA119" i="8" s="1"/>
  <c r="C200" i="8"/>
  <c r="W122" i="8" s="1"/>
  <c r="C199" i="8"/>
  <c r="W121" i="8" s="1"/>
  <c r="C198" i="8"/>
  <c r="W120" i="8" s="1"/>
  <c r="C197" i="8"/>
  <c r="W119" i="8" s="1"/>
  <c r="C195" i="8"/>
  <c r="AA116" i="8" s="1"/>
  <c r="C194" i="8"/>
  <c r="AA115" i="8" s="1"/>
  <c r="C193" i="8"/>
  <c r="AA114" i="8" s="1"/>
  <c r="C192" i="8"/>
  <c r="AA113" i="8" s="1"/>
  <c r="C191" i="8"/>
  <c r="AA112" i="8" s="1"/>
  <c r="C190" i="8"/>
  <c r="AA111" i="8" s="1"/>
  <c r="C189" i="8"/>
  <c r="AA110" i="8" s="1"/>
  <c r="C187" i="8"/>
  <c r="W116" i="8" s="1"/>
  <c r="C186" i="8"/>
  <c r="W115" i="8" s="1"/>
  <c r="C185" i="8"/>
  <c r="W114" i="8" s="1"/>
  <c r="C184" i="8"/>
  <c r="W113" i="8" s="1"/>
  <c r="C183" i="8"/>
  <c r="W112" i="8" s="1"/>
  <c r="C182" i="8"/>
  <c r="W111" i="8" s="1"/>
  <c r="C181" i="8"/>
  <c r="W110" i="8" s="1"/>
  <c r="C179" i="8"/>
  <c r="AA107" i="8" s="1"/>
  <c r="C178" i="8"/>
  <c r="AA106" i="8" s="1"/>
  <c r="C177" i="8"/>
  <c r="AA105" i="8" s="1"/>
  <c r="C176" i="8"/>
  <c r="AA104" i="8" s="1"/>
  <c r="C175" i="8"/>
  <c r="AA103" i="8" s="1"/>
  <c r="C174" i="8"/>
  <c r="AA102" i="8" s="1"/>
  <c r="C173" i="8"/>
  <c r="AA101" i="8" s="1"/>
  <c r="C171" i="8"/>
  <c r="W107" i="8" s="1"/>
  <c r="C170" i="8"/>
  <c r="W106" i="8" s="1"/>
  <c r="C169" i="8"/>
  <c r="W105" i="8" s="1"/>
  <c r="C168" i="8"/>
  <c r="W104" i="8" s="1"/>
  <c r="C167" i="8"/>
  <c r="W103" i="8" s="1"/>
  <c r="C166" i="8"/>
  <c r="W102" i="8" s="1"/>
  <c r="C165" i="8"/>
  <c r="W101" i="8" s="1"/>
  <c r="C163" i="8"/>
  <c r="AA98" i="8" s="1"/>
  <c r="C162" i="8"/>
  <c r="AA97" i="8" s="1"/>
  <c r="C161" i="8"/>
  <c r="AA96" i="8" s="1"/>
  <c r="C160" i="8"/>
  <c r="AA95" i="8" s="1"/>
  <c r="C159" i="8"/>
  <c r="AA94" i="8" s="1"/>
  <c r="C158" i="8"/>
  <c r="AA93" i="8" s="1"/>
  <c r="C157" i="8"/>
  <c r="AA92" i="8" s="1"/>
  <c r="C155" i="8"/>
  <c r="W98" i="8" s="1"/>
  <c r="C154" i="8"/>
  <c r="W97" i="8" s="1"/>
  <c r="C153" i="8"/>
  <c r="W96" i="8" s="1"/>
  <c r="C152" i="8"/>
  <c r="W95" i="8" s="1"/>
  <c r="C151" i="8"/>
  <c r="W94" i="8" s="1"/>
  <c r="C150" i="8"/>
  <c r="W93" i="8" s="1"/>
  <c r="C149" i="8"/>
  <c r="W92" i="8" s="1"/>
  <c r="C147" i="8"/>
  <c r="AA89" i="8" s="1"/>
  <c r="C146" i="8"/>
  <c r="AA88" i="8" s="1"/>
  <c r="C145" i="8"/>
  <c r="AA87" i="8" s="1"/>
  <c r="C144" i="8"/>
  <c r="AA86" i="8" s="1"/>
  <c r="C143" i="8"/>
  <c r="AA85" i="8" s="1"/>
  <c r="C142" i="8"/>
  <c r="AA84" i="8" s="1"/>
  <c r="C141" i="8"/>
  <c r="AA83" i="8" s="1"/>
  <c r="C139" i="8"/>
  <c r="W89" i="8" s="1"/>
  <c r="C138" i="8"/>
  <c r="W88" i="8" s="1"/>
  <c r="C137" i="8"/>
  <c r="W87" i="8" s="1"/>
  <c r="C136" i="8"/>
  <c r="W86" i="8" s="1"/>
  <c r="C135" i="8"/>
  <c r="W85" i="8" s="1"/>
  <c r="C134" i="8"/>
  <c r="W84" i="8" s="1"/>
  <c r="C133" i="8"/>
  <c r="W83" i="8" s="1"/>
  <c r="C131" i="8"/>
  <c r="AA80" i="8" s="1"/>
  <c r="C130" i="8"/>
  <c r="AA79" i="8" s="1"/>
  <c r="C129" i="8"/>
  <c r="AA78" i="8" s="1"/>
  <c r="C128" i="8"/>
  <c r="AA77" i="8" s="1"/>
  <c r="C127" i="8"/>
  <c r="AA76" i="8" s="1"/>
  <c r="C126" i="8"/>
  <c r="AA75" i="8" s="1"/>
  <c r="C125" i="8"/>
  <c r="AA74" i="8" s="1"/>
  <c r="C123" i="8"/>
  <c r="W80" i="8" s="1"/>
  <c r="C122" i="8"/>
  <c r="W79" i="8" s="1"/>
  <c r="C121" i="8"/>
  <c r="W78" i="8" s="1"/>
  <c r="C120" i="8"/>
  <c r="W77" i="8" s="1"/>
  <c r="C119" i="8"/>
  <c r="W76" i="8" s="1"/>
  <c r="C118" i="8"/>
  <c r="W75" i="8" s="1"/>
  <c r="C117" i="8"/>
  <c r="W74" i="8" s="1"/>
  <c r="C227" i="8"/>
  <c r="W65" i="8" s="1"/>
  <c r="C226" i="8"/>
  <c r="W64" i="8" s="1"/>
  <c r="F30" i="1"/>
  <c r="C224" i="8"/>
  <c r="W62" i="8" s="1"/>
  <c r="C222" i="8"/>
  <c r="W60" i="8" s="1"/>
  <c r="C107" i="8"/>
  <c r="AA56" i="8" s="1"/>
  <c r="C106" i="8"/>
  <c r="AA55" i="8" s="1"/>
  <c r="C105" i="8"/>
  <c r="AA54" i="8" s="1"/>
  <c r="C104" i="8"/>
  <c r="AA53" i="8" s="1"/>
  <c r="C103" i="8"/>
  <c r="AA52" i="8" s="1"/>
  <c r="C102" i="8"/>
  <c r="AA51" i="8" s="1"/>
  <c r="AA50" i="8"/>
  <c r="C99" i="8"/>
  <c r="W56" i="8" s="1"/>
  <c r="C98" i="8"/>
  <c r="W55" i="8" s="1"/>
  <c r="C97" i="8"/>
  <c r="W54" i="8" s="1"/>
  <c r="C96" i="8"/>
  <c r="W53" i="8" s="1"/>
  <c r="C95" i="8"/>
  <c r="W52" i="8" s="1"/>
  <c r="C94" i="8"/>
  <c r="W51" i="8" s="1"/>
  <c r="C93" i="8"/>
  <c r="W50" i="8" s="1"/>
  <c r="C91" i="8"/>
  <c r="AA47" i="8" s="1"/>
  <c r="C90" i="8"/>
  <c r="AA46" i="8" s="1"/>
  <c r="C89" i="8"/>
  <c r="AA45" i="8" s="1"/>
  <c r="C88" i="8"/>
  <c r="AA44" i="8" s="1"/>
  <c r="C87" i="8"/>
  <c r="AA43" i="8" s="1"/>
  <c r="C86" i="8"/>
  <c r="AA42" i="8" s="1"/>
  <c r="C85" i="8"/>
  <c r="AA41" i="8" s="1"/>
  <c r="C83" i="8"/>
  <c r="W47" i="8" s="1"/>
  <c r="C82" i="8"/>
  <c r="W46" i="8" s="1"/>
  <c r="C81" i="8"/>
  <c r="W45" i="8" s="1"/>
  <c r="C80" i="8"/>
  <c r="W44" i="8" s="1"/>
  <c r="C79" i="8"/>
  <c r="W43" i="8" s="1"/>
  <c r="C78" i="8"/>
  <c r="W42" i="8" s="1"/>
  <c r="C77" i="8"/>
  <c r="W41" i="8" s="1"/>
  <c r="C75" i="8"/>
  <c r="AA38" i="8" s="1"/>
  <c r="C74" i="8"/>
  <c r="AA37" i="8" s="1"/>
  <c r="C73" i="8"/>
  <c r="AA36" i="8" s="1"/>
  <c r="C72" i="8"/>
  <c r="AA35" i="8" s="1"/>
  <c r="C71" i="8"/>
  <c r="AA34" i="8" s="1"/>
  <c r="C70" i="8"/>
  <c r="AA33" i="8" s="1"/>
  <c r="C69" i="8"/>
  <c r="AA32" i="8" s="1"/>
  <c r="C67" i="8"/>
  <c r="W38" i="8" s="1"/>
  <c r="C66" i="8"/>
  <c r="W37" i="8" s="1"/>
  <c r="C65" i="8"/>
  <c r="W36" i="8" s="1"/>
  <c r="C64" i="8"/>
  <c r="W35" i="8" s="1"/>
  <c r="C63" i="8"/>
  <c r="W34" i="8" s="1"/>
  <c r="C62" i="8"/>
  <c r="W33" i="8" s="1"/>
  <c r="C61" i="8"/>
  <c r="W32" i="8" s="1"/>
  <c r="C59" i="8"/>
  <c r="AA29" i="8" s="1"/>
  <c r="C58" i="8"/>
  <c r="AA28" i="8" s="1"/>
  <c r="C57" i="8"/>
  <c r="AA27" i="8" s="1"/>
  <c r="C56" i="8"/>
  <c r="AA26" i="8" s="1"/>
  <c r="C55" i="8"/>
  <c r="AA25" i="8" s="1"/>
  <c r="C54" i="8"/>
  <c r="AA24" i="8" s="1"/>
  <c r="C53" i="8"/>
  <c r="AA23" i="8" s="1"/>
  <c r="C51" i="8"/>
  <c r="W29" i="8" s="1"/>
  <c r="C50" i="8"/>
  <c r="W28" i="8" s="1"/>
  <c r="C49" i="8"/>
  <c r="W27" i="8" s="1"/>
  <c r="C48" i="8"/>
  <c r="W26" i="8" s="1"/>
  <c r="C47" i="8"/>
  <c r="W25" i="8" s="1"/>
  <c r="C46" i="8"/>
  <c r="W24" i="8" s="1"/>
  <c r="C45" i="8"/>
  <c r="W23" i="8" s="1"/>
  <c r="C43" i="8"/>
  <c r="AA20" i="8" s="1"/>
  <c r="C42" i="8"/>
  <c r="AA19" i="8" s="1"/>
  <c r="C41" i="8"/>
  <c r="AA18" i="8" s="1"/>
  <c r="C40" i="8"/>
  <c r="AA17" i="8" s="1"/>
  <c r="C39" i="8"/>
  <c r="AA16" i="8" s="1"/>
  <c r="C38" i="8"/>
  <c r="AA15" i="8" s="1"/>
  <c r="C37" i="8"/>
  <c r="AA14" i="8" s="1"/>
  <c r="C35" i="8"/>
  <c r="W20" i="8" s="1"/>
  <c r="C34" i="8"/>
  <c r="W19" i="8" s="1"/>
  <c r="C33" i="8"/>
  <c r="W18" i="8" s="1"/>
  <c r="C32" i="8"/>
  <c r="W17" i="8" s="1"/>
  <c r="C31" i="8"/>
  <c r="W16" i="8" s="1"/>
  <c r="C30" i="8"/>
  <c r="W15" i="8" s="1"/>
  <c r="C29" i="8"/>
  <c r="W14" i="8" s="1"/>
  <c r="C27" i="8"/>
  <c r="AA11" i="8" s="1"/>
  <c r="C26" i="8"/>
  <c r="AA10" i="8" s="1"/>
  <c r="C25" i="8"/>
  <c r="AA9" i="8" s="1"/>
  <c r="C24" i="8"/>
  <c r="AA8" i="8" s="1"/>
  <c r="C23" i="8"/>
  <c r="AA7" i="8" s="1"/>
  <c r="C22" i="8"/>
  <c r="AA6" i="8" s="1"/>
  <c r="C21" i="8"/>
  <c r="AA5" i="8" s="1"/>
  <c r="C19" i="8"/>
  <c r="W11" i="8" s="1"/>
  <c r="C18" i="8"/>
  <c r="W10" i="8" s="1"/>
  <c r="C17" i="8"/>
  <c r="W9" i="8" s="1"/>
  <c r="C16" i="8"/>
  <c r="W8" i="8" s="1"/>
  <c r="C15" i="8"/>
  <c r="W7" i="8" s="1"/>
  <c r="C14" i="8"/>
  <c r="W6" i="8" s="1"/>
  <c r="C13" i="8"/>
  <c r="W5" i="8" s="1"/>
  <c r="D227" i="8"/>
  <c r="X65" i="8" s="1"/>
  <c r="D226" i="8"/>
  <c r="X64" i="8" s="1"/>
  <c r="D225" i="8"/>
  <c r="X63" i="8" s="1"/>
  <c r="F224" i="8"/>
  <c r="D224" i="8"/>
  <c r="X62" i="8" s="1"/>
  <c r="D223" i="8"/>
  <c r="X61" i="8" s="1"/>
  <c r="D222" i="8"/>
  <c r="X60" i="8" s="1"/>
  <c r="D221" i="8"/>
  <c r="X59" i="8" s="1"/>
  <c r="D219" i="8"/>
  <c r="AB131" i="8" s="1"/>
  <c r="F218" i="8"/>
  <c r="D218" i="8"/>
  <c r="AB130" i="8" s="1"/>
  <c r="F217" i="8"/>
  <c r="D217" i="8"/>
  <c r="AB129" i="8" s="1"/>
  <c r="D216" i="8"/>
  <c r="AB128" i="8" s="1"/>
  <c r="D215" i="8"/>
  <c r="AB127" i="8" s="1"/>
  <c r="F214" i="8"/>
  <c r="D214" i="8"/>
  <c r="AB126" i="8" s="1"/>
  <c r="D213" i="8"/>
  <c r="AB125" i="8" s="1"/>
  <c r="D211" i="8"/>
  <c r="X131" i="8" s="1"/>
  <c r="D210" i="8"/>
  <c r="X130" i="8" s="1"/>
  <c r="D209" i="8"/>
  <c r="X129" i="8" s="1"/>
  <c r="F208" i="8"/>
  <c r="D208" i="8"/>
  <c r="X128" i="8" s="1"/>
  <c r="D207" i="8"/>
  <c r="X127" i="8" s="1"/>
  <c r="D206" i="8"/>
  <c r="X126" i="8" s="1"/>
  <c r="D205" i="8"/>
  <c r="X125" i="8" s="1"/>
  <c r="D203" i="8"/>
  <c r="AB121" i="8" s="1"/>
  <c r="F202" i="8"/>
  <c r="D202" i="8"/>
  <c r="AB120" i="8" s="1"/>
  <c r="D201" i="8"/>
  <c r="AB119" i="8" s="1"/>
  <c r="D200" i="8"/>
  <c r="X122" i="8" s="1"/>
  <c r="D199" i="8"/>
  <c r="X121" i="8" s="1"/>
  <c r="F198" i="8"/>
  <c r="D198" i="8"/>
  <c r="X120" i="8" s="1"/>
  <c r="D197" i="8"/>
  <c r="X119" i="8" s="1"/>
  <c r="D195" i="8"/>
  <c r="AB116" i="8" s="1"/>
  <c r="D194" i="8"/>
  <c r="AB115" i="8" s="1"/>
  <c r="D193" i="8"/>
  <c r="AB114" i="8" s="1"/>
  <c r="F192" i="8"/>
  <c r="D192" i="8"/>
  <c r="AB113" i="8" s="1"/>
  <c r="D191" i="8"/>
  <c r="AB112" i="8" s="1"/>
  <c r="D190" i="8"/>
  <c r="AB111" i="8" s="1"/>
  <c r="D189" i="8"/>
  <c r="AB110" i="8" s="1"/>
  <c r="D187" i="8"/>
  <c r="X116" i="8" s="1"/>
  <c r="F186" i="8"/>
  <c r="D186" i="8"/>
  <c r="X115" i="8" s="1"/>
  <c r="F185" i="8"/>
  <c r="D185" i="8"/>
  <c r="X114" i="8" s="1"/>
  <c r="D184" i="8"/>
  <c r="X113" i="8" s="1"/>
  <c r="D183" i="8"/>
  <c r="X112" i="8" s="1"/>
  <c r="F182" i="8"/>
  <c r="D182" i="8"/>
  <c r="X111" i="8" s="1"/>
  <c r="D181" i="8"/>
  <c r="X110" i="8" s="1"/>
  <c r="D179" i="8"/>
  <c r="AB107" i="8" s="1"/>
  <c r="D178" i="8"/>
  <c r="AB106" i="8" s="1"/>
  <c r="D177" i="8"/>
  <c r="AB105" i="8" s="1"/>
  <c r="F176" i="8"/>
  <c r="D176" i="8"/>
  <c r="AB104" i="8" s="1"/>
  <c r="D175" i="8"/>
  <c r="AB103" i="8" s="1"/>
  <c r="D174" i="8"/>
  <c r="AB102" i="8" s="1"/>
  <c r="F173" i="8"/>
  <c r="D173" i="8"/>
  <c r="AB101" i="8" s="1"/>
  <c r="D171" i="8"/>
  <c r="X107" i="8" s="1"/>
  <c r="F170" i="8"/>
  <c r="D170" i="8"/>
  <c r="X106" i="8" s="1"/>
  <c r="D169" i="8"/>
  <c r="X105" i="8" s="1"/>
  <c r="D168" i="8"/>
  <c r="X104" i="8" s="1"/>
  <c r="D167" i="8"/>
  <c r="X103" i="8" s="1"/>
  <c r="F166" i="8"/>
  <c r="D166" i="8"/>
  <c r="X102" i="8" s="1"/>
  <c r="D165" i="8"/>
  <c r="X101" i="8" s="1"/>
  <c r="D163" i="8"/>
  <c r="AB98" i="8" s="1"/>
  <c r="D162" i="8"/>
  <c r="AB97" i="8" s="1"/>
  <c r="D161" i="8"/>
  <c r="AB96" i="8" s="1"/>
  <c r="F160" i="8"/>
  <c r="D160" i="8"/>
  <c r="AB95" i="8" s="1"/>
  <c r="D159" i="8"/>
  <c r="AB94" i="8" s="1"/>
  <c r="D158" i="8"/>
  <c r="AB93" i="8" s="1"/>
  <c r="D157" i="8"/>
  <c r="AB92" i="8" s="1"/>
  <c r="D155" i="8"/>
  <c r="X98" i="8" s="1"/>
  <c r="F154" i="8"/>
  <c r="D154" i="8"/>
  <c r="X97" i="8" s="1"/>
  <c r="F153" i="8"/>
  <c r="D153" i="8"/>
  <c r="X96" i="8" s="1"/>
  <c r="D152" i="8"/>
  <c r="X95" i="8" s="1"/>
  <c r="D151" i="8"/>
  <c r="X94" i="8" s="1"/>
  <c r="F150" i="8"/>
  <c r="D150" i="8"/>
  <c r="X93" i="8" s="1"/>
  <c r="D149" i="8"/>
  <c r="X92" i="8" s="1"/>
  <c r="D147" i="8"/>
  <c r="AB89" i="8" s="1"/>
  <c r="D146" i="8"/>
  <c r="AB88" i="8" s="1"/>
  <c r="D145" i="8"/>
  <c r="AB87" i="8" s="1"/>
  <c r="F144" i="8"/>
  <c r="D144" i="8"/>
  <c r="AB86" i="8" s="1"/>
  <c r="D143" i="8"/>
  <c r="AB85" i="8" s="1"/>
  <c r="F142" i="8"/>
  <c r="D142" i="8"/>
  <c r="AB84" i="8" s="1"/>
  <c r="D141" i="8"/>
  <c r="AB83" i="8" s="1"/>
  <c r="D139" i="8"/>
  <c r="X89" i="8" s="1"/>
  <c r="F138" i="8"/>
  <c r="D138" i="8"/>
  <c r="X88" i="8" s="1"/>
  <c r="D137" i="8"/>
  <c r="X87" i="8" s="1"/>
  <c r="F136" i="8"/>
  <c r="D136" i="8"/>
  <c r="X86" i="8" s="1"/>
  <c r="D135" i="8"/>
  <c r="X85" i="8" s="1"/>
  <c r="F134" i="8"/>
  <c r="D134" i="8"/>
  <c r="X84" i="8" s="1"/>
  <c r="D133" i="8"/>
  <c r="X83" i="8" s="1"/>
  <c r="D131" i="8"/>
  <c r="AB80" i="8" s="1"/>
  <c r="F130" i="8"/>
  <c r="D130" i="8"/>
  <c r="AB79" i="8" s="1"/>
  <c r="D129" i="8"/>
  <c r="AB78" i="8" s="1"/>
  <c r="F128" i="8"/>
  <c r="D128" i="8"/>
  <c r="AB77" i="8" s="1"/>
  <c r="D127" i="8"/>
  <c r="AB76" i="8" s="1"/>
  <c r="F126" i="8"/>
  <c r="D126" i="8"/>
  <c r="AB75" i="8" s="1"/>
  <c r="D125" i="8"/>
  <c r="AB74" i="8" s="1"/>
  <c r="D123" i="8"/>
  <c r="X80" i="8" s="1"/>
  <c r="F122" i="8"/>
  <c r="D122" i="8"/>
  <c r="X79" i="8" s="1"/>
  <c r="F121" i="8"/>
  <c r="D121" i="8"/>
  <c r="X78" i="8" s="1"/>
  <c r="F120" i="8"/>
  <c r="D120" i="8"/>
  <c r="X77" i="8" s="1"/>
  <c r="F119" i="8"/>
  <c r="D119" i="8"/>
  <c r="X76" i="8" s="1"/>
  <c r="F118" i="8"/>
  <c r="D118" i="8"/>
  <c r="X75" i="8" s="1"/>
  <c r="D117" i="8"/>
  <c r="X74" i="8" s="1"/>
  <c r="D107" i="8"/>
  <c r="AB56" i="8" s="1"/>
  <c r="F106" i="8"/>
  <c r="D106" i="8"/>
  <c r="AB55" i="8" s="1"/>
  <c r="D105" i="8"/>
  <c r="AB54" i="8" s="1"/>
  <c r="F104" i="8"/>
  <c r="D104" i="8"/>
  <c r="AB53" i="8" s="1"/>
  <c r="D103" i="8"/>
  <c r="AB52" i="8" s="1"/>
  <c r="F102" i="8"/>
  <c r="D102" i="8"/>
  <c r="AB51" i="8" s="1"/>
  <c r="D101" i="8"/>
  <c r="AB50" i="8" s="1"/>
  <c r="D99" i="8"/>
  <c r="X56" i="8" s="1"/>
  <c r="F98" i="8"/>
  <c r="D98" i="8"/>
  <c r="X55" i="8" s="1"/>
  <c r="D97" i="8"/>
  <c r="X54" i="8" s="1"/>
  <c r="F96" i="8"/>
  <c r="D96" i="8"/>
  <c r="X53" i="8" s="1"/>
  <c r="D95" i="8"/>
  <c r="X52" i="8" s="1"/>
  <c r="F94" i="8"/>
  <c r="D94" i="8"/>
  <c r="X51" i="8" s="1"/>
  <c r="D93" i="8"/>
  <c r="X50" i="8" s="1"/>
  <c r="D91" i="8"/>
  <c r="AB47" i="8" s="1"/>
  <c r="F90" i="8"/>
  <c r="D90" i="8"/>
  <c r="AB46" i="8" s="1"/>
  <c r="D89" i="8"/>
  <c r="AB45" i="8" s="1"/>
  <c r="F88" i="8"/>
  <c r="D88" i="8"/>
  <c r="AB44" i="8" s="1"/>
  <c r="D87" i="8"/>
  <c r="AB43" i="8" s="1"/>
  <c r="F86" i="8"/>
  <c r="D86" i="8"/>
  <c r="AB42" i="8" s="1"/>
  <c r="D85" i="8"/>
  <c r="AB41" i="8" s="1"/>
  <c r="D83" i="8"/>
  <c r="X47" i="8" s="1"/>
  <c r="F82" i="8"/>
  <c r="D82" i="8"/>
  <c r="X46" i="8" s="1"/>
  <c r="F81" i="8"/>
  <c r="D81" i="8"/>
  <c r="X45" i="8" s="1"/>
  <c r="F80" i="8"/>
  <c r="D80" i="8"/>
  <c r="X44" i="8" s="1"/>
  <c r="F79" i="8"/>
  <c r="D79" i="8"/>
  <c r="X43" i="8" s="1"/>
  <c r="F78" i="8"/>
  <c r="D78" i="8"/>
  <c r="X42" i="8" s="1"/>
  <c r="F77" i="8"/>
  <c r="D77" i="8"/>
  <c r="X41" i="8" s="1"/>
  <c r="D75" i="8"/>
  <c r="AB38" i="8" s="1"/>
  <c r="F74" i="8"/>
  <c r="D74" i="8"/>
  <c r="AB37" i="8" s="1"/>
  <c r="D73" i="8"/>
  <c r="AB36" i="8" s="1"/>
  <c r="F72" i="8"/>
  <c r="D72" i="8"/>
  <c r="AB35" i="8" s="1"/>
  <c r="D71" i="8"/>
  <c r="AB34" i="8" s="1"/>
  <c r="F70" i="8"/>
  <c r="D70" i="8"/>
  <c r="AB33" i="8" s="1"/>
  <c r="D69" i="8"/>
  <c r="AB32" i="8" s="1"/>
  <c r="D67" i="8"/>
  <c r="X38" i="8" s="1"/>
  <c r="F66" i="8"/>
  <c r="D66" i="8"/>
  <c r="X37" i="8" s="1"/>
  <c r="D65" i="8"/>
  <c r="X36" i="8" s="1"/>
  <c r="F64" i="8"/>
  <c r="D64" i="8"/>
  <c r="X35" i="8" s="1"/>
  <c r="D63" i="8"/>
  <c r="X34" i="8" s="1"/>
  <c r="F62" i="8"/>
  <c r="D62" i="8"/>
  <c r="X33" i="8" s="1"/>
  <c r="D61" i="8"/>
  <c r="X32" i="8" s="1"/>
  <c r="D59" i="8"/>
  <c r="AB29" i="8" s="1"/>
  <c r="F58" i="8"/>
  <c r="D58" i="8"/>
  <c r="AB28" i="8" s="1"/>
  <c r="D57" i="8"/>
  <c r="AB27" i="8" s="1"/>
  <c r="F56" i="8"/>
  <c r="D56" i="8"/>
  <c r="AB26" i="8" s="1"/>
  <c r="D55" i="8"/>
  <c r="AB25" i="8" s="1"/>
  <c r="F54" i="8"/>
  <c r="D54" i="8"/>
  <c r="AB24" i="8" s="1"/>
  <c r="D53" i="8"/>
  <c r="AB23" i="8" s="1"/>
  <c r="D51" i="8"/>
  <c r="X29" i="8" s="1"/>
  <c r="F50" i="8"/>
  <c r="D50" i="8"/>
  <c r="X28" i="8" s="1"/>
  <c r="F49" i="8"/>
  <c r="D49" i="8"/>
  <c r="X27" i="8" s="1"/>
  <c r="F48" i="8"/>
  <c r="D48" i="8"/>
  <c r="X26" i="8" s="1"/>
  <c r="F47" i="8"/>
  <c r="D47" i="8"/>
  <c r="X25" i="8" s="1"/>
  <c r="F46" i="8"/>
  <c r="D46" i="8"/>
  <c r="X24" i="8" s="1"/>
  <c r="F45" i="8"/>
  <c r="D45" i="8"/>
  <c r="X23" i="8" s="1"/>
  <c r="D43" i="8"/>
  <c r="AB20" i="8" s="1"/>
  <c r="F42" i="8"/>
  <c r="D42" i="8"/>
  <c r="AB19" i="8" s="1"/>
  <c r="D41" i="8"/>
  <c r="AB18" i="8" s="1"/>
  <c r="F40" i="8"/>
  <c r="D40" i="8"/>
  <c r="AB17" i="8" s="1"/>
  <c r="D39" i="8"/>
  <c r="AB16" i="8" s="1"/>
  <c r="F38" i="8"/>
  <c r="D38" i="8"/>
  <c r="AB15" i="8" s="1"/>
  <c r="D37" i="8"/>
  <c r="AB14" i="8" s="1"/>
  <c r="D35" i="8"/>
  <c r="X20" i="8" s="1"/>
  <c r="F34" i="8"/>
  <c r="D34" i="8"/>
  <c r="X19" i="8" s="1"/>
  <c r="F33" i="8"/>
  <c r="D33" i="8"/>
  <c r="X18" i="8" s="1"/>
  <c r="F32" i="8"/>
  <c r="D32" i="8"/>
  <c r="X17" i="8" s="1"/>
  <c r="F31" i="8"/>
  <c r="D31" i="8"/>
  <c r="X16" i="8" s="1"/>
  <c r="F30" i="8"/>
  <c r="D30" i="8"/>
  <c r="X15" i="8" s="1"/>
  <c r="F29" i="8"/>
  <c r="D29" i="8"/>
  <c r="X14" i="8" s="1"/>
  <c r="D27" i="8"/>
  <c r="AB11" i="8" s="1"/>
  <c r="F26" i="8"/>
  <c r="D26" i="8"/>
  <c r="AB10" i="8" s="1"/>
  <c r="D25" i="8"/>
  <c r="AB9" i="8" s="1"/>
  <c r="F24" i="8"/>
  <c r="D24" i="8"/>
  <c r="AB8" i="8" s="1"/>
  <c r="D23" i="8"/>
  <c r="AB7" i="8" s="1"/>
  <c r="F22" i="8"/>
  <c r="D22" i="8"/>
  <c r="AB6" i="8" s="1"/>
  <c r="D21" i="8"/>
  <c r="AB5" i="8" s="1"/>
  <c r="D19" i="8"/>
  <c r="X11" i="8" s="1"/>
  <c r="F18" i="8"/>
  <c r="D18" i="8"/>
  <c r="X10" i="8" s="1"/>
  <c r="F17" i="8"/>
  <c r="D17" i="8"/>
  <c r="X9" i="8" s="1"/>
  <c r="F16" i="8"/>
  <c r="D16" i="8"/>
  <c r="X8" i="8" s="1"/>
  <c r="F15" i="8"/>
  <c r="D15" i="8"/>
  <c r="X7" i="8" s="1"/>
  <c r="F14" i="8"/>
  <c r="D14" i="8"/>
  <c r="X6" i="8" s="1"/>
  <c r="F13" i="8"/>
  <c r="D13" i="8"/>
  <c r="X5" i="8" s="1"/>
  <c r="Q12" i="8"/>
  <c r="Q218" i="8"/>
  <c r="P12" i="8"/>
  <c r="P29" i="8"/>
  <c r="O12" i="8"/>
  <c r="O35" i="8"/>
  <c r="N12" i="8"/>
  <c r="N24" i="8"/>
  <c r="M12" i="8"/>
  <c r="M33" i="8"/>
  <c r="L12" i="8"/>
  <c r="K59" i="8"/>
  <c r="J12" i="8"/>
  <c r="J13" i="8"/>
  <c r="C9" i="8"/>
  <c r="C8" i="8"/>
  <c r="C7" i="8"/>
  <c r="E6" i="8"/>
  <c r="E5" i="8"/>
  <c r="C5" i="8"/>
  <c r="C4" i="8"/>
  <c r="E3" i="8"/>
  <c r="N15" i="1"/>
  <c r="J15" i="1"/>
  <c r="B77" i="1"/>
  <c r="F77" i="1"/>
  <c r="J77" i="1"/>
  <c r="N77" i="1"/>
  <c r="P77" i="1"/>
  <c r="F47" i="1"/>
  <c r="J47" i="1"/>
  <c r="N47" i="1"/>
  <c r="F15" i="1"/>
  <c r="O47" i="8"/>
  <c r="M14" i="6"/>
  <c r="K178" i="6"/>
  <c r="K159" i="6"/>
  <c r="K136" i="6"/>
  <c r="K144" i="6"/>
  <c r="K126" i="6"/>
  <c r="K104" i="6"/>
  <c r="K121" i="6"/>
  <c r="K103" i="6"/>
  <c r="K85" i="6"/>
  <c r="K67" i="6"/>
  <c r="K46" i="6"/>
  <c r="K25" i="6"/>
  <c r="K74" i="6"/>
  <c r="K58" i="6"/>
  <c r="K42" i="6"/>
  <c r="K24" i="6"/>
  <c r="M179" i="6"/>
  <c r="M163" i="6"/>
  <c r="M159" i="6"/>
  <c r="M143" i="6"/>
  <c r="M136" i="6"/>
  <c r="M127" i="6"/>
  <c r="M144" i="6"/>
  <c r="M135" i="6"/>
  <c r="M128" i="6"/>
  <c r="M109" i="6"/>
  <c r="M102" i="6"/>
  <c r="M119" i="6"/>
  <c r="M112" i="6"/>
  <c r="M101" i="6"/>
  <c r="M94" i="6"/>
  <c r="M83" i="6"/>
  <c r="M73" i="6"/>
  <c r="M64" i="6"/>
  <c r="M51" i="6"/>
  <c r="M41" i="6"/>
  <c r="M32" i="6"/>
  <c r="M21" i="6"/>
  <c r="M77" i="6"/>
  <c r="M72" i="6"/>
  <c r="M63" i="6"/>
  <c r="M59" i="6"/>
  <c r="M56" i="6"/>
  <c r="M47" i="6"/>
  <c r="M43" i="6"/>
  <c r="M40" i="6"/>
  <c r="M31" i="6"/>
  <c r="M27" i="6"/>
  <c r="M24" i="6"/>
  <c r="M17" i="6"/>
  <c r="O175" i="6"/>
  <c r="O178" i="6"/>
  <c r="O174" i="6"/>
  <c r="O162" i="6"/>
  <c r="O161" i="6"/>
  <c r="O159" i="6"/>
  <c r="O145" i="6"/>
  <c r="O141" i="6"/>
  <c r="O138" i="6"/>
  <c r="O134" i="6"/>
  <c r="O127" i="6"/>
  <c r="O123" i="6"/>
  <c r="O146" i="6"/>
  <c r="O142" i="6"/>
  <c r="O135" i="6"/>
  <c r="O131" i="6"/>
  <c r="O128" i="6"/>
  <c r="O120" i="6"/>
  <c r="O113" i="6"/>
  <c r="O109" i="6"/>
  <c r="O106" i="6"/>
  <c r="O102" i="6"/>
  <c r="O95" i="6"/>
  <c r="O91" i="6"/>
  <c r="O90" i="6"/>
  <c r="O88" i="6"/>
  <c r="O86" i="6"/>
  <c r="O119" i="6"/>
  <c r="O117" i="6"/>
  <c r="O114" i="6"/>
  <c r="O112" i="6"/>
  <c r="O110" i="6"/>
  <c r="O103" i="6"/>
  <c r="O101" i="6"/>
  <c r="O98" i="6"/>
  <c r="O96" i="6"/>
  <c r="O94" i="6"/>
  <c r="O87" i="6"/>
  <c r="O85" i="6"/>
  <c r="O82" i="6"/>
  <c r="O81" i="6"/>
  <c r="O80" i="6"/>
  <c r="O78" i="6"/>
  <c r="O73" i="6"/>
  <c r="O71" i="6"/>
  <c r="O69" i="6"/>
  <c r="O67" i="6"/>
  <c r="O66" i="6"/>
  <c r="O64" i="6"/>
  <c r="O62" i="6"/>
  <c r="O57" i="6"/>
  <c r="O55" i="6"/>
  <c r="O53" i="6"/>
  <c r="O50" i="6"/>
  <c r="O48" i="6"/>
  <c r="O46" i="6"/>
  <c r="O41" i="6"/>
  <c r="O39" i="6"/>
  <c r="O37" i="6"/>
  <c r="O34" i="6"/>
  <c r="O32" i="6"/>
  <c r="O30" i="6"/>
  <c r="O25" i="6"/>
  <c r="O23" i="6"/>
  <c r="O21" i="6"/>
  <c r="O18" i="6"/>
  <c r="O79" i="6"/>
  <c r="O77" i="6"/>
  <c r="O75" i="6"/>
  <c r="O74" i="6"/>
  <c r="O72" i="6"/>
  <c r="O70" i="6"/>
  <c r="O65" i="6"/>
  <c r="O63" i="6"/>
  <c r="O61" i="6"/>
  <c r="O59" i="6"/>
  <c r="O58" i="6"/>
  <c r="O56" i="6"/>
  <c r="O54" i="6"/>
  <c r="O49" i="6"/>
  <c r="O47" i="6"/>
  <c r="O45" i="6"/>
  <c r="O43" i="6"/>
  <c r="O42" i="6"/>
  <c r="O40" i="6"/>
  <c r="O38" i="6"/>
  <c r="O33" i="6"/>
  <c r="O31" i="6"/>
  <c r="O29" i="6"/>
  <c r="O27" i="6"/>
  <c r="O26" i="6"/>
  <c r="O24" i="6"/>
  <c r="O22" i="6"/>
  <c r="O17" i="6"/>
  <c r="O15" i="6"/>
  <c r="Q177" i="6"/>
  <c r="Q175" i="6"/>
  <c r="Q173" i="6"/>
  <c r="Q179" i="6"/>
  <c r="Q178" i="6"/>
  <c r="Q176" i="6"/>
  <c r="Q174" i="6"/>
  <c r="Q163" i="6"/>
  <c r="Q162" i="6"/>
  <c r="Q160" i="6"/>
  <c r="Q158" i="6"/>
  <c r="Q161" i="6"/>
  <c r="Q159" i="6"/>
  <c r="Q157" i="6"/>
  <c r="Q147" i="6"/>
  <c r="Q145" i="6"/>
  <c r="Q143" i="6"/>
  <c r="Q141" i="6"/>
  <c r="Q139" i="6"/>
  <c r="Q138" i="6"/>
  <c r="Q136" i="6"/>
  <c r="Q134" i="6"/>
  <c r="Q129" i="6"/>
  <c r="Q127" i="6"/>
  <c r="Q125" i="6"/>
  <c r="Q123" i="6"/>
  <c r="Q146" i="6"/>
  <c r="Q144" i="6"/>
  <c r="Q142" i="6"/>
  <c r="Q137" i="6"/>
  <c r="Q135" i="6"/>
  <c r="Q133" i="6"/>
  <c r="Q131" i="6"/>
  <c r="Q130" i="6"/>
  <c r="Q128" i="6"/>
  <c r="Q126" i="6"/>
  <c r="Q122" i="6"/>
  <c r="Q120" i="6"/>
  <c r="Q118" i="6"/>
  <c r="Q113" i="6"/>
  <c r="Q111" i="6"/>
  <c r="Q109" i="6"/>
  <c r="Q107" i="6"/>
  <c r="Q106" i="6"/>
  <c r="Q104" i="6"/>
  <c r="Q102" i="6"/>
  <c r="Q97" i="6"/>
  <c r="Q95" i="6"/>
  <c r="Q93" i="6"/>
  <c r="Q91" i="6"/>
  <c r="Q90" i="6"/>
  <c r="Q88" i="6"/>
  <c r="Q86" i="6"/>
  <c r="Q121" i="6"/>
  <c r="Q119" i="6"/>
  <c r="Q117" i="6"/>
  <c r="Q115" i="6"/>
  <c r="Q114" i="6"/>
  <c r="Q112" i="6"/>
  <c r="Q110" i="6"/>
  <c r="Q105" i="6"/>
  <c r="Q103" i="6"/>
  <c r="Q101" i="6"/>
  <c r="Q99" i="6"/>
  <c r="Q98" i="6"/>
  <c r="Q96" i="6"/>
  <c r="Q94" i="6"/>
  <c r="Q89" i="6"/>
  <c r="Q87" i="6"/>
  <c r="Q85" i="6"/>
  <c r="Q83" i="6"/>
  <c r="Q82" i="6"/>
  <c r="Q80" i="6"/>
  <c r="Q78" i="6"/>
  <c r="Q73" i="6"/>
  <c r="Q71" i="6"/>
  <c r="Q69" i="6"/>
  <c r="Q67" i="6"/>
  <c r="Q66" i="6"/>
  <c r="Q64" i="6"/>
  <c r="Q62" i="6"/>
  <c r="Q57" i="6"/>
  <c r="Q55" i="6"/>
  <c r="Q53" i="6"/>
  <c r="Q51" i="6"/>
  <c r="Q50" i="6"/>
  <c r="Q48" i="6"/>
  <c r="Q46" i="6"/>
  <c r="Q41" i="6"/>
  <c r="Q39" i="6"/>
  <c r="Q37" i="6"/>
  <c r="Q35" i="6"/>
  <c r="Q34" i="6"/>
  <c r="Q32" i="6"/>
  <c r="Q30" i="6"/>
  <c r="Q25" i="6"/>
  <c r="Q23" i="6"/>
  <c r="Q21" i="6"/>
  <c r="Q19" i="6"/>
  <c r="Q18" i="6"/>
  <c r="Q81" i="6"/>
  <c r="Q79" i="6"/>
  <c r="Q77" i="6"/>
  <c r="Q75" i="6"/>
  <c r="Q74" i="6"/>
  <c r="Q72" i="6"/>
  <c r="Q70" i="6"/>
  <c r="Q65" i="6"/>
  <c r="Q63" i="6"/>
  <c r="Q61" i="6"/>
  <c r="Q59" i="6"/>
  <c r="Q58" i="6"/>
  <c r="Q56" i="6"/>
  <c r="Q54" i="6"/>
  <c r="Q49" i="6"/>
  <c r="Q47" i="6"/>
  <c r="Q45" i="6"/>
  <c r="Q43" i="6"/>
  <c r="Q42" i="6"/>
  <c r="Q40" i="6"/>
  <c r="Q38" i="6"/>
  <c r="Q33" i="6"/>
  <c r="Q31" i="6"/>
  <c r="Q29" i="6"/>
  <c r="Q27" i="6"/>
  <c r="Q26" i="6"/>
  <c r="Q24" i="6"/>
  <c r="Q22" i="6"/>
  <c r="Q17" i="6"/>
  <c r="Q15" i="6"/>
  <c r="Q13" i="6"/>
  <c r="K14" i="6"/>
  <c r="O14" i="6"/>
  <c r="K16" i="6"/>
  <c r="O16" i="6"/>
  <c r="J178" i="6"/>
  <c r="J161" i="6"/>
  <c r="J158" i="6"/>
  <c r="J142" i="6"/>
  <c r="J131" i="6"/>
  <c r="J145" i="6"/>
  <c r="J136" i="6"/>
  <c r="J125" i="6"/>
  <c r="J115" i="6"/>
  <c r="J105" i="6"/>
  <c r="J96" i="6"/>
  <c r="J83" i="6"/>
  <c r="J118" i="6"/>
  <c r="J106" i="6"/>
  <c r="J95" i="6"/>
  <c r="J88" i="6"/>
  <c r="J77" i="6"/>
  <c r="J70" i="6"/>
  <c r="J59" i="6"/>
  <c r="J49" i="6"/>
  <c r="J42" i="6"/>
  <c r="J31" i="6"/>
  <c r="J24" i="6"/>
  <c r="J78" i="6"/>
  <c r="J67" i="6"/>
  <c r="J57" i="6"/>
  <c r="J50" i="6"/>
  <c r="J39" i="6"/>
  <c r="J32" i="6"/>
  <c r="J21" i="6"/>
  <c r="J14" i="6"/>
  <c r="L174" i="6"/>
  <c r="L173" i="6"/>
  <c r="L159" i="6"/>
  <c r="L146" i="6"/>
  <c r="L133" i="6"/>
  <c r="L126" i="6"/>
  <c r="L139" i="6"/>
  <c r="L129" i="6"/>
  <c r="L123" i="6"/>
  <c r="L119" i="6"/>
  <c r="L115" i="6"/>
  <c r="L112" i="6"/>
  <c r="L105" i="6"/>
  <c r="L101" i="6"/>
  <c r="L98" i="6"/>
  <c r="L94" i="6"/>
  <c r="L87" i="6"/>
  <c r="L83" i="6"/>
  <c r="L122" i="6"/>
  <c r="L118" i="6"/>
  <c r="L111" i="6"/>
  <c r="L107" i="6"/>
  <c r="L104" i="6"/>
  <c r="L97" i="6"/>
  <c r="L93" i="6"/>
  <c r="L90" i="6"/>
  <c r="L86" i="6"/>
  <c r="L79" i="6"/>
  <c r="L75" i="6"/>
  <c r="L72" i="6"/>
  <c r="L65" i="6"/>
  <c r="L54" i="6"/>
  <c r="L47" i="6"/>
  <c r="L43" i="6"/>
  <c r="L40" i="6"/>
  <c r="L33" i="6"/>
  <c r="L29" i="6"/>
  <c r="L22" i="6"/>
  <c r="L80" i="6"/>
  <c r="L73" i="6"/>
  <c r="L69" i="6"/>
  <c r="L66" i="6"/>
  <c r="L62" i="6"/>
  <c r="L55" i="6"/>
  <c r="L51" i="6"/>
  <c r="L48" i="6"/>
  <c r="L41" i="6"/>
  <c r="L37" i="6"/>
  <c r="L34" i="6"/>
  <c r="L30" i="6"/>
  <c r="L23" i="6"/>
  <c r="L19" i="6"/>
  <c r="L16" i="6"/>
  <c r="N179" i="6"/>
  <c r="N176" i="6"/>
  <c r="N163" i="6"/>
  <c r="N177" i="6"/>
  <c r="N173" i="6"/>
  <c r="N159" i="6"/>
  <c r="N158" i="6"/>
  <c r="N146" i="6"/>
  <c r="N142" i="6"/>
  <c r="N135" i="6"/>
  <c r="N130" i="6"/>
  <c r="N126" i="6"/>
  <c r="N141" i="6"/>
  <c r="N138" i="6"/>
  <c r="N134" i="6"/>
  <c r="N125" i="6"/>
  <c r="N121" i="6"/>
  <c r="N115" i="6"/>
  <c r="N112" i="6"/>
  <c r="N105" i="6"/>
  <c r="N99" i="6"/>
  <c r="N96" i="6"/>
  <c r="N89" i="6"/>
  <c r="N83" i="6"/>
  <c r="N122" i="6"/>
  <c r="N118" i="6"/>
  <c r="N111" i="6"/>
  <c r="N107" i="6"/>
  <c r="N104" i="6"/>
  <c r="N97" i="6"/>
  <c r="N93" i="6"/>
  <c r="N90" i="6"/>
  <c r="N86" i="6"/>
  <c r="N79" i="6"/>
  <c r="N75" i="6"/>
  <c r="N72" i="6"/>
  <c r="N65" i="6"/>
  <c r="N61" i="6"/>
  <c r="N58" i="6"/>
  <c r="N54" i="6"/>
  <c r="N47" i="6"/>
  <c r="N43" i="6"/>
  <c r="N40" i="6"/>
  <c r="N33" i="6"/>
  <c r="N29" i="6"/>
  <c r="N26" i="6"/>
  <c r="N22" i="6"/>
  <c r="N80" i="6"/>
  <c r="N73" i="6"/>
  <c r="N69" i="6"/>
  <c r="N62" i="6"/>
  <c r="N55" i="6"/>
  <c r="N51" i="6"/>
  <c r="N48" i="6"/>
  <c r="N41" i="6"/>
  <c r="N37" i="6"/>
  <c r="N30" i="6"/>
  <c r="N23" i="6"/>
  <c r="N19" i="6"/>
  <c r="N16" i="6"/>
  <c r="P179" i="6"/>
  <c r="P176" i="6"/>
  <c r="P163" i="6"/>
  <c r="P177" i="6"/>
  <c r="P173" i="6"/>
  <c r="P162" i="6"/>
  <c r="P159" i="6"/>
  <c r="P158" i="6"/>
  <c r="P144" i="6"/>
  <c r="P137" i="6"/>
  <c r="P133" i="6"/>
  <c r="P130" i="6"/>
  <c r="P126" i="6"/>
  <c r="P143" i="6"/>
  <c r="P139" i="6"/>
  <c r="P136" i="6"/>
  <c r="P129" i="6"/>
  <c r="P125" i="6"/>
  <c r="P123" i="6"/>
  <c r="P121" i="6"/>
  <c r="P119" i="6"/>
  <c r="P117" i="6"/>
  <c r="P115" i="6"/>
  <c r="P114" i="6"/>
  <c r="P112" i="6"/>
  <c r="P110" i="6"/>
  <c r="P105" i="6"/>
  <c r="P103" i="6"/>
  <c r="P101" i="6"/>
  <c r="P99" i="6"/>
  <c r="P98" i="6"/>
  <c r="P96" i="6"/>
  <c r="P94" i="6"/>
  <c r="P89" i="6"/>
  <c r="P87" i="6"/>
  <c r="P85" i="6"/>
  <c r="P83" i="6"/>
  <c r="P82" i="6"/>
  <c r="P122" i="6"/>
  <c r="P120" i="6"/>
  <c r="P118" i="6"/>
  <c r="P113" i="6"/>
  <c r="P111" i="6"/>
  <c r="P107" i="6"/>
  <c r="P106" i="6"/>
  <c r="P104" i="6"/>
  <c r="P102" i="6"/>
  <c r="P97" i="6"/>
  <c r="P93" i="6"/>
  <c r="P91" i="6"/>
  <c r="P90" i="6"/>
  <c r="P88" i="6"/>
  <c r="P86" i="6"/>
  <c r="P81" i="6"/>
  <c r="P79" i="6"/>
  <c r="P77" i="6"/>
  <c r="P75" i="6"/>
  <c r="P74" i="6"/>
  <c r="P72" i="6"/>
  <c r="P70" i="6"/>
  <c r="P65" i="6"/>
  <c r="P63" i="6"/>
  <c r="P61" i="6"/>
  <c r="P59" i="6"/>
  <c r="P58" i="6"/>
  <c r="P56" i="6"/>
  <c r="P54" i="6"/>
  <c r="P49" i="6"/>
  <c r="P47" i="6"/>
  <c r="P45" i="6"/>
  <c r="P43" i="6"/>
  <c r="P42" i="6"/>
  <c r="P40" i="6"/>
  <c r="P38" i="6"/>
  <c r="P33" i="6"/>
  <c r="P31" i="6"/>
  <c r="P29" i="6"/>
  <c r="P27" i="6"/>
  <c r="P26" i="6"/>
  <c r="P24" i="6"/>
  <c r="P22" i="6"/>
  <c r="P80" i="6"/>
  <c r="P78" i="6"/>
  <c r="P73" i="6"/>
  <c r="P71" i="6"/>
  <c r="P69" i="6"/>
  <c r="P67" i="6"/>
  <c r="P66" i="6"/>
  <c r="P64" i="6"/>
  <c r="P62" i="6"/>
  <c r="P57" i="6"/>
  <c r="P55" i="6"/>
  <c r="P53" i="6"/>
  <c r="P51" i="6"/>
  <c r="P50" i="6"/>
  <c r="P48" i="6"/>
  <c r="P46" i="6"/>
  <c r="P41" i="6"/>
  <c r="P39" i="6"/>
  <c r="P37" i="6"/>
  <c r="P35" i="6"/>
  <c r="P34" i="6"/>
  <c r="P32" i="6"/>
  <c r="P30" i="6"/>
  <c r="P25" i="6"/>
  <c r="P23" i="6"/>
  <c r="P19" i="6"/>
  <c r="P18" i="6"/>
  <c r="P16" i="6"/>
  <c r="P14" i="6"/>
  <c r="J15" i="6"/>
  <c r="N15" i="6"/>
  <c r="M16" i="6"/>
  <c r="Q16" i="6"/>
  <c r="P96" i="5"/>
  <c r="J101" i="5"/>
  <c r="N104" i="5"/>
  <c r="P104" i="5"/>
  <c r="P93" i="5"/>
  <c r="N95" i="5"/>
  <c r="P101" i="5"/>
  <c r="J104" i="5"/>
  <c r="P46" i="5"/>
  <c r="N51" i="5"/>
  <c r="J58" i="5"/>
  <c r="N59" i="5"/>
  <c r="J13" i="5"/>
  <c r="N45" i="5"/>
  <c r="P45" i="5"/>
  <c r="N48" i="5"/>
  <c r="P51" i="5"/>
  <c r="N53" i="5"/>
  <c r="P53" i="5"/>
  <c r="P13" i="5"/>
  <c r="J222" i="5"/>
  <c r="J218" i="5"/>
  <c r="J200" i="5"/>
  <c r="J185" i="5"/>
  <c r="J168" i="5"/>
  <c r="J150" i="5"/>
  <c r="J178" i="5"/>
  <c r="J160" i="5"/>
  <c r="J141" i="5"/>
  <c r="J125" i="5"/>
  <c r="J118" i="5"/>
  <c r="J133" i="5"/>
  <c r="J130" i="5"/>
  <c r="J126" i="5"/>
  <c r="J121" i="5"/>
  <c r="J117" i="5"/>
  <c r="J89" i="5"/>
  <c r="J85" i="5"/>
  <c r="J82" i="5"/>
  <c r="J78" i="5"/>
  <c r="J71" i="5"/>
  <c r="J67" i="5"/>
  <c r="J64" i="5"/>
  <c r="J39" i="5"/>
  <c r="J35" i="5"/>
  <c r="J32" i="5"/>
  <c r="J25" i="5"/>
  <c r="J21" i="5"/>
  <c r="J18" i="5"/>
  <c r="J91" i="5"/>
  <c r="J88" i="5"/>
  <c r="J81" i="5"/>
  <c r="J77" i="5"/>
  <c r="J74" i="5"/>
  <c r="J70" i="5"/>
  <c r="J63" i="5"/>
  <c r="J43" i="5"/>
  <c r="J42" i="5"/>
  <c r="J40" i="5"/>
  <c r="J38" i="5"/>
  <c r="J33" i="5"/>
  <c r="J31" i="5"/>
  <c r="J29" i="5"/>
  <c r="N227" i="5"/>
  <c r="N226" i="5"/>
  <c r="N224" i="5"/>
  <c r="N222" i="5"/>
  <c r="N217" i="5"/>
  <c r="N215" i="5"/>
  <c r="N213" i="5"/>
  <c r="N211" i="5"/>
  <c r="N210" i="5"/>
  <c r="N225" i="5"/>
  <c r="N223" i="5"/>
  <c r="N221" i="5"/>
  <c r="N219" i="5"/>
  <c r="N218" i="5"/>
  <c r="N216" i="5"/>
  <c r="N214" i="5"/>
  <c r="N209" i="5"/>
  <c r="N207" i="5"/>
  <c r="N205" i="5"/>
  <c r="N203" i="5"/>
  <c r="N202" i="5"/>
  <c r="N200" i="5"/>
  <c r="N198" i="5"/>
  <c r="N191" i="5"/>
  <c r="N189" i="5"/>
  <c r="N187" i="5"/>
  <c r="N208" i="5"/>
  <c r="N206" i="5"/>
  <c r="N199" i="5"/>
  <c r="N197" i="5"/>
  <c r="N195" i="5"/>
  <c r="N194" i="5"/>
  <c r="N192" i="5"/>
  <c r="N190" i="5"/>
  <c r="N183" i="5"/>
  <c r="N181" i="5"/>
  <c r="N177" i="5"/>
  <c r="N175" i="5"/>
  <c r="N171" i="5"/>
  <c r="N170" i="5"/>
  <c r="N168" i="5"/>
  <c r="N166" i="5"/>
  <c r="N161" i="5"/>
  <c r="N159" i="5"/>
  <c r="N155" i="5"/>
  <c r="N154" i="5"/>
  <c r="N152" i="5"/>
  <c r="N150" i="5"/>
  <c r="N145" i="5"/>
  <c r="N143" i="5"/>
  <c r="N186" i="5"/>
  <c r="N184" i="5"/>
  <c r="N182" i="5"/>
  <c r="N179" i="5"/>
  <c r="N178" i="5"/>
  <c r="N176" i="5"/>
  <c r="N174" i="5"/>
  <c r="N167" i="5"/>
  <c r="N165" i="5"/>
  <c r="N163" i="5"/>
  <c r="N162" i="5"/>
  <c r="N160" i="5"/>
  <c r="N158" i="5"/>
  <c r="N153" i="5"/>
  <c r="N151" i="5"/>
  <c r="N149" i="5"/>
  <c r="N147" i="5"/>
  <c r="N146" i="5"/>
  <c r="N144" i="5"/>
  <c r="N139" i="5"/>
  <c r="N138" i="5"/>
  <c r="N136" i="5"/>
  <c r="N134" i="5"/>
  <c r="N129" i="5"/>
  <c r="N127" i="5"/>
  <c r="N123" i="5"/>
  <c r="N122" i="5"/>
  <c r="N120" i="5"/>
  <c r="N118" i="5"/>
  <c r="N142" i="5"/>
  <c r="N137" i="5"/>
  <c r="N135" i="5"/>
  <c r="N133" i="5"/>
  <c r="N131" i="5"/>
  <c r="N130" i="5"/>
  <c r="N128" i="5"/>
  <c r="N126" i="5"/>
  <c r="N121" i="5"/>
  <c r="N119" i="5"/>
  <c r="N117" i="5"/>
  <c r="N87" i="5"/>
  <c r="N85" i="5"/>
  <c r="N83" i="5"/>
  <c r="N82" i="5"/>
  <c r="N80" i="5"/>
  <c r="N78" i="5"/>
  <c r="N71" i="5"/>
  <c r="N69" i="5"/>
  <c r="N67" i="5"/>
  <c r="N66" i="5"/>
  <c r="N64" i="5"/>
  <c r="N62" i="5"/>
  <c r="N39" i="5"/>
  <c r="N37" i="5"/>
  <c r="N35" i="5"/>
  <c r="N34" i="5"/>
  <c r="N32" i="5"/>
  <c r="N30" i="5"/>
  <c r="N25" i="5"/>
  <c r="N23" i="5"/>
  <c r="N21" i="5"/>
  <c r="N19" i="5"/>
  <c r="N18" i="5"/>
  <c r="N16" i="5"/>
  <c r="N14" i="5"/>
  <c r="N91" i="5"/>
  <c r="N90" i="5"/>
  <c r="N88" i="5"/>
  <c r="N86" i="5"/>
  <c r="N81" i="5"/>
  <c r="N79" i="5"/>
  <c r="N77" i="5"/>
  <c r="N75" i="5"/>
  <c r="N74" i="5"/>
  <c r="N72" i="5"/>
  <c r="N70" i="5"/>
  <c r="N65" i="5"/>
  <c r="N63" i="5"/>
  <c r="N61" i="5"/>
  <c r="N43" i="5"/>
  <c r="N42" i="5"/>
  <c r="N40" i="5"/>
  <c r="N38" i="5"/>
  <c r="N33" i="5"/>
  <c r="N31" i="5"/>
  <c r="N29" i="5"/>
  <c r="P227" i="5"/>
  <c r="P226" i="5"/>
  <c r="P224" i="5"/>
  <c r="P222" i="5"/>
  <c r="P217" i="5"/>
  <c r="P215" i="5"/>
  <c r="P213" i="5"/>
  <c r="P211" i="5"/>
  <c r="P210" i="5"/>
  <c r="P225" i="5"/>
  <c r="P223" i="5"/>
  <c r="P219" i="5"/>
  <c r="P218" i="5"/>
  <c r="P216" i="5"/>
  <c r="P214" i="5"/>
  <c r="P209" i="5"/>
  <c r="P208" i="5"/>
  <c r="P207" i="5"/>
  <c r="P203" i="5"/>
  <c r="P202" i="5"/>
  <c r="P200" i="5"/>
  <c r="P198" i="5"/>
  <c r="P193" i="5"/>
  <c r="P191" i="5"/>
  <c r="P189" i="5"/>
  <c r="P187" i="5"/>
  <c r="P206" i="5"/>
  <c r="P201" i="5"/>
  <c r="P199" i="5"/>
  <c r="P197" i="5"/>
  <c r="P195" i="5"/>
  <c r="P194" i="5"/>
  <c r="P192" i="5"/>
  <c r="P190" i="5"/>
  <c r="P185" i="5"/>
  <c r="P183" i="5"/>
  <c r="P181" i="5"/>
  <c r="P186" i="5"/>
  <c r="P184" i="5"/>
  <c r="P182" i="5"/>
  <c r="P177" i="5"/>
  <c r="P175" i="5"/>
  <c r="P173" i="5"/>
  <c r="P171" i="5"/>
  <c r="P170" i="5"/>
  <c r="P168" i="5"/>
  <c r="P166" i="5"/>
  <c r="P161" i="5"/>
  <c r="P159" i="5"/>
  <c r="P157" i="5"/>
  <c r="P155" i="5"/>
  <c r="P154" i="5"/>
  <c r="P152" i="5"/>
  <c r="P150" i="5"/>
  <c r="P145" i="5"/>
  <c r="P143" i="5"/>
  <c r="P179" i="5"/>
  <c r="P178" i="5"/>
  <c r="P176" i="5"/>
  <c r="P174" i="5"/>
  <c r="P169" i="5"/>
  <c r="P167" i="5"/>
  <c r="P165" i="5"/>
  <c r="P163" i="5"/>
  <c r="P162" i="5"/>
  <c r="P160" i="5"/>
  <c r="P158" i="5"/>
  <c r="P153" i="5"/>
  <c r="P151" i="5"/>
  <c r="P147" i="5"/>
  <c r="P146" i="5"/>
  <c r="P144" i="5"/>
  <c r="P141" i="5"/>
  <c r="P139" i="5"/>
  <c r="P138" i="5"/>
  <c r="P136" i="5"/>
  <c r="P134" i="5"/>
  <c r="P129" i="5"/>
  <c r="P127" i="5"/>
  <c r="P125" i="5"/>
  <c r="P123" i="5"/>
  <c r="P122" i="5"/>
  <c r="P120" i="5"/>
  <c r="P118" i="5"/>
  <c r="P142" i="5"/>
  <c r="P137" i="5"/>
  <c r="P135" i="5"/>
  <c r="P131" i="5"/>
  <c r="P130" i="5"/>
  <c r="P128" i="5"/>
  <c r="P126" i="5"/>
  <c r="P121" i="5"/>
  <c r="P117" i="5"/>
  <c r="P89" i="5"/>
  <c r="P87" i="5"/>
  <c r="P85" i="5"/>
  <c r="P83" i="5"/>
  <c r="P82" i="5"/>
  <c r="P80" i="5"/>
  <c r="P78" i="5"/>
  <c r="P73" i="5"/>
  <c r="P71" i="5"/>
  <c r="P69" i="5"/>
  <c r="P67" i="5"/>
  <c r="P66" i="5"/>
  <c r="P64" i="5"/>
  <c r="P62" i="5"/>
  <c r="P41" i="5"/>
  <c r="P39" i="5"/>
  <c r="P37" i="5"/>
  <c r="P35" i="5"/>
  <c r="P34" i="5"/>
  <c r="P32" i="5"/>
  <c r="P30" i="5"/>
  <c r="P25" i="5"/>
  <c r="P23" i="5"/>
  <c r="P19" i="5"/>
  <c r="P18" i="5"/>
  <c r="P16" i="5"/>
  <c r="P14" i="5"/>
  <c r="P91" i="5"/>
  <c r="P90" i="5"/>
  <c r="P88" i="5"/>
  <c r="P86" i="5"/>
  <c r="P81" i="5"/>
  <c r="P77" i="5"/>
  <c r="P75" i="5"/>
  <c r="P74" i="5"/>
  <c r="P72" i="5"/>
  <c r="P70" i="5"/>
  <c r="P65" i="5"/>
  <c r="P61" i="5"/>
  <c r="P43" i="5"/>
  <c r="P42" i="5"/>
  <c r="P40" i="5"/>
  <c r="P38" i="5"/>
  <c r="P33" i="5"/>
  <c r="P29" i="5"/>
  <c r="J14" i="5"/>
  <c r="J15" i="5"/>
  <c r="N15" i="5"/>
  <c r="J17" i="5"/>
  <c r="N17" i="5"/>
  <c r="P22" i="5"/>
  <c r="P24" i="5"/>
  <c r="P26" i="5"/>
  <c r="P27" i="5"/>
  <c r="J27" i="5"/>
  <c r="N27" i="5"/>
  <c r="Q85" i="7"/>
  <c r="O85" i="7"/>
  <c r="M85" i="7"/>
  <c r="K85" i="7"/>
  <c r="Q83" i="7"/>
  <c r="M83" i="7"/>
  <c r="K83" i="7"/>
  <c r="Q78" i="7"/>
  <c r="Q77" i="7"/>
  <c r="O77" i="7"/>
  <c r="M77" i="7"/>
  <c r="K77" i="7"/>
  <c r="Q75" i="7"/>
  <c r="O75" i="7"/>
  <c r="Q62" i="7"/>
  <c r="Q61" i="7"/>
  <c r="O61" i="7"/>
  <c r="M61" i="7"/>
  <c r="K61" i="7"/>
  <c r="Q59" i="7"/>
  <c r="O59" i="7"/>
  <c r="O56" i="7"/>
  <c r="M56" i="7"/>
  <c r="K56" i="7"/>
  <c r="Q55" i="7"/>
  <c r="O55" i="7"/>
  <c r="M55" i="7"/>
  <c r="Q53" i="7"/>
  <c r="O53" i="7"/>
  <c r="M53" i="7"/>
  <c r="Q50" i="7"/>
  <c r="M49" i="7"/>
  <c r="Q48" i="7"/>
  <c r="O48" i="7"/>
  <c r="M48" i="7"/>
  <c r="O46" i="7"/>
  <c r="M46" i="7"/>
  <c r="K37" i="7"/>
  <c r="Q35" i="7"/>
  <c r="Q34" i="7"/>
  <c r="O34" i="7"/>
  <c r="M34" i="7"/>
  <c r="O33" i="7"/>
  <c r="Q16" i="7"/>
  <c r="Q17" i="7"/>
  <c r="Q19" i="7"/>
  <c r="Q31" i="7"/>
  <c r="Q32" i="7"/>
  <c r="Q37" i="7"/>
  <c r="Q38" i="7"/>
  <c r="Q46" i="7"/>
  <c r="Q47" i="7"/>
  <c r="Q51" i="7"/>
  <c r="Q54" i="7"/>
  <c r="Q63" i="7"/>
  <c r="Q64" i="7"/>
  <c r="Q67" i="7"/>
  <c r="Q69" i="7"/>
  <c r="Q71" i="7"/>
  <c r="Q79" i="7"/>
  <c r="Q80" i="7"/>
  <c r="O14" i="7"/>
  <c r="O15" i="7"/>
  <c r="O17" i="7"/>
  <c r="O32" i="7"/>
  <c r="O35" i="7"/>
  <c r="O38" i="7"/>
  <c r="O47" i="7"/>
  <c r="O49" i="7"/>
  <c r="O50" i="7"/>
  <c r="O51" i="7"/>
  <c r="O54" i="7"/>
  <c r="O62" i="7"/>
  <c r="O63" i="7"/>
  <c r="O64" i="7"/>
  <c r="O67" i="7"/>
  <c r="O69" i="7"/>
  <c r="O71" i="7"/>
  <c r="O72" i="7"/>
  <c r="O78" i="7"/>
  <c r="O79" i="7"/>
  <c r="O80" i="7"/>
  <c r="M17" i="7"/>
  <c r="M19" i="7"/>
  <c r="M31" i="7"/>
  <c r="M32" i="7"/>
  <c r="M37" i="7"/>
  <c r="M38" i="7"/>
  <c r="M47" i="7"/>
  <c r="M51" i="7"/>
  <c r="M62" i="7"/>
  <c r="M63" i="7"/>
  <c r="M64" i="7"/>
  <c r="M67" i="7"/>
  <c r="M69" i="7"/>
  <c r="M71" i="7"/>
  <c r="M72" i="7"/>
  <c r="M78" i="7"/>
  <c r="M79" i="7"/>
  <c r="M80" i="7"/>
  <c r="K43" i="7"/>
  <c r="K54" i="7"/>
  <c r="K55" i="7"/>
  <c r="K62" i="7"/>
  <c r="K63" i="7"/>
  <c r="K64" i="7"/>
  <c r="K65" i="7"/>
  <c r="K67" i="7"/>
  <c r="K69" i="7"/>
  <c r="K72" i="7"/>
  <c r="K78" i="7"/>
  <c r="K79" i="7"/>
  <c r="K80" i="7"/>
  <c r="K81" i="7"/>
  <c r="M15" i="7"/>
  <c r="Q14" i="7"/>
  <c r="O19" i="7"/>
  <c r="J29" i="8"/>
  <c r="K13" i="7"/>
  <c r="K14" i="7"/>
  <c r="K15" i="7"/>
  <c r="K16" i="7"/>
  <c r="K17" i="7"/>
  <c r="K18" i="7"/>
  <c r="K22" i="7"/>
  <c r="K24" i="7"/>
  <c r="K26" i="7"/>
  <c r="K27" i="7"/>
  <c r="K32" i="7"/>
  <c r="K38" i="7"/>
  <c r="K41" i="7"/>
  <c r="K45" i="7"/>
  <c r="K46" i="7"/>
  <c r="K47" i="7"/>
  <c r="K48" i="7"/>
  <c r="K49" i="7"/>
  <c r="K51" i="7"/>
  <c r="K53" i="7"/>
  <c r="K42" i="7"/>
  <c r="K40" i="7"/>
  <c r="K35" i="7"/>
  <c r="K34" i="7"/>
  <c r="K33" i="7"/>
  <c r="K31" i="7"/>
  <c r="P13" i="7"/>
  <c r="P14" i="7"/>
  <c r="P15" i="7"/>
  <c r="P16" i="7"/>
  <c r="P21" i="7"/>
  <c r="P23" i="7"/>
  <c r="P25" i="7"/>
  <c r="P29" i="7"/>
  <c r="P31" i="7"/>
  <c r="P35" i="7"/>
  <c r="P37" i="7"/>
  <c r="P40" i="7"/>
  <c r="P42" i="7"/>
  <c r="P43" i="7"/>
  <c r="P46" i="7"/>
  <c r="P49" i="7"/>
  <c r="P50" i="7"/>
  <c r="N13" i="7"/>
  <c r="N14" i="7"/>
  <c r="N16" i="7"/>
  <c r="N18" i="7"/>
  <c r="N19" i="7"/>
  <c r="N22" i="7"/>
  <c r="N24" i="7"/>
  <c r="N26" i="7"/>
  <c r="N27" i="7"/>
  <c r="N31" i="7"/>
  <c r="N35" i="7"/>
  <c r="N37" i="7"/>
  <c r="N39" i="7"/>
  <c r="N41" i="7"/>
  <c r="N45" i="7"/>
  <c r="N49" i="7"/>
  <c r="N50" i="7"/>
  <c r="N54" i="7"/>
  <c r="L19" i="7"/>
  <c r="L21" i="7"/>
  <c r="L23" i="7"/>
  <c r="L25" i="7"/>
  <c r="L29" i="7"/>
  <c r="L30" i="7"/>
  <c r="L31" i="7"/>
  <c r="L34" i="7"/>
  <c r="L35" i="7"/>
  <c r="L37" i="7"/>
  <c r="L40" i="7"/>
  <c r="L42" i="7"/>
  <c r="L43" i="7"/>
  <c r="L50" i="7"/>
  <c r="L54" i="7"/>
  <c r="L49" i="7"/>
  <c r="L39" i="7"/>
  <c r="L33" i="7"/>
  <c r="P18" i="7"/>
  <c r="L14" i="7"/>
  <c r="L227" i="8"/>
  <c r="L209" i="8"/>
  <c r="L198" i="8"/>
  <c r="L170" i="8"/>
  <c r="L176" i="8"/>
  <c r="L144" i="8"/>
  <c r="L104" i="8"/>
  <c r="L122" i="8"/>
  <c r="L32" i="8"/>
  <c r="L50" i="8"/>
  <c r="L67" i="8"/>
  <c r="N31" i="8"/>
  <c r="N13" i="8"/>
  <c r="N221" i="8"/>
  <c r="N193" i="8"/>
  <c r="N161" i="8"/>
  <c r="N145" i="8"/>
  <c r="N167" i="8"/>
  <c r="N147" i="8"/>
  <c r="N133" i="8"/>
  <c r="N117" i="8"/>
  <c r="N93" i="8"/>
  <c r="N123" i="8"/>
  <c r="N96" i="8"/>
  <c r="N18" i="8"/>
  <c r="N25" i="8"/>
  <c r="P26" i="8"/>
  <c r="P15" i="8"/>
  <c r="P217" i="8"/>
  <c r="P223" i="8"/>
  <c r="P201" i="8"/>
  <c r="P207" i="8"/>
  <c r="P187" i="8"/>
  <c r="P171" i="8"/>
  <c r="P152" i="8"/>
  <c r="P169" i="8"/>
  <c r="P153" i="8"/>
  <c r="P137" i="8"/>
  <c r="P121" i="8"/>
  <c r="P97" i="8"/>
  <c r="P134" i="8"/>
  <c r="P122" i="8"/>
  <c r="P105" i="8"/>
  <c r="P98" i="8"/>
  <c r="P89" i="8"/>
  <c r="P32" i="8"/>
  <c r="P35" i="8"/>
  <c r="P39" i="8"/>
  <c r="P46" i="8"/>
  <c r="P50" i="8"/>
  <c r="P53" i="8"/>
  <c r="P57" i="8"/>
  <c r="P64" i="8"/>
  <c r="P67" i="8"/>
  <c r="P71" i="8"/>
  <c r="P78" i="8"/>
  <c r="P82" i="8"/>
  <c r="Q13" i="7"/>
  <c r="Q21" i="7"/>
  <c r="Q22" i="7"/>
  <c r="Q23" i="7"/>
  <c r="Q24" i="7"/>
  <c r="Q25" i="7"/>
  <c r="Q26" i="7"/>
  <c r="Q27" i="7"/>
  <c r="Q29" i="7"/>
  <c r="Q39" i="7"/>
  <c r="Q40" i="7"/>
  <c r="Q41" i="7"/>
  <c r="Q42" i="7"/>
  <c r="Q43" i="7"/>
  <c r="Q45" i="7"/>
  <c r="O18" i="7"/>
  <c r="O21" i="7"/>
  <c r="O22" i="7"/>
  <c r="O23" i="7"/>
  <c r="O24" i="7"/>
  <c r="O25" i="7"/>
  <c r="O26" i="7"/>
  <c r="O27" i="7"/>
  <c r="O29" i="7"/>
  <c r="O30" i="7"/>
  <c r="O39" i="7"/>
  <c r="O40" i="7"/>
  <c r="O41" i="7"/>
  <c r="O42" i="7"/>
  <c r="O43" i="7"/>
  <c r="O45" i="7"/>
  <c r="M13" i="7"/>
  <c r="M18" i="7"/>
  <c r="M21" i="7"/>
  <c r="M22" i="7"/>
  <c r="M23" i="7"/>
  <c r="M24" i="7"/>
  <c r="M25" i="7"/>
  <c r="M26" i="7"/>
  <c r="M27" i="7"/>
  <c r="M29" i="7"/>
  <c r="M30" i="7"/>
  <c r="M39" i="7"/>
  <c r="M40" i="7"/>
  <c r="M41" i="7"/>
  <c r="M42" i="7"/>
  <c r="M43" i="7"/>
  <c r="M45" i="7"/>
  <c r="J13" i="7"/>
  <c r="J15" i="7"/>
  <c r="J16" i="7"/>
  <c r="J17" i="7"/>
  <c r="J19" i="7"/>
  <c r="J21" i="7"/>
  <c r="J31" i="7"/>
  <c r="J32" i="7"/>
  <c r="J33" i="7"/>
  <c r="J34" i="7"/>
  <c r="J35" i="7"/>
  <c r="J37" i="7"/>
  <c r="J38" i="7"/>
  <c r="J39" i="7"/>
  <c r="N117" i="7"/>
  <c r="Q107" i="7"/>
  <c r="J107" i="7"/>
  <c r="Q106" i="7"/>
  <c r="J106" i="7"/>
  <c r="J105" i="7"/>
  <c r="N104" i="7"/>
  <c r="J102" i="7"/>
  <c r="J101" i="7"/>
  <c r="J99" i="7"/>
  <c r="N98" i="7"/>
  <c r="Q97" i="7"/>
  <c r="N96" i="7"/>
  <c r="Q95" i="7"/>
  <c r="J95" i="7"/>
  <c r="J93" i="7"/>
  <c r="N88" i="7"/>
  <c r="J87" i="7"/>
  <c r="Q82" i="7"/>
  <c r="Q74" i="7"/>
  <c r="N72" i="7"/>
  <c r="J69" i="7"/>
  <c r="N67" i="7"/>
  <c r="L64" i="7"/>
  <c r="N63" i="7"/>
  <c r="Q57" i="7"/>
  <c r="L51" i="7"/>
  <c r="L46" i="7"/>
  <c r="J42" i="7"/>
  <c r="N40" i="7"/>
  <c r="N38" i="7"/>
  <c r="N34" i="7"/>
  <c r="L32" i="7"/>
  <c r="M14" i="8"/>
  <c r="K23" i="8"/>
  <c r="Q27" i="8"/>
  <c r="K32" i="8"/>
  <c r="N34" i="8"/>
  <c r="J38" i="8"/>
  <c r="M39" i="8"/>
  <c r="N41" i="8"/>
  <c r="Q42" i="8"/>
  <c r="L43" i="8"/>
  <c r="K48" i="8"/>
  <c r="M49" i="8"/>
  <c r="O51" i="8"/>
  <c r="M55" i="8"/>
  <c r="Q58" i="8"/>
  <c r="K64" i="8"/>
  <c r="M65" i="8"/>
  <c r="N66" i="8"/>
  <c r="O67" i="8"/>
  <c r="J70" i="8"/>
  <c r="M71" i="8"/>
  <c r="N73" i="8"/>
  <c r="Q74" i="8"/>
  <c r="L75" i="8"/>
  <c r="K80" i="8"/>
  <c r="M81" i="8"/>
  <c r="O83" i="8"/>
  <c r="P88" i="8"/>
  <c r="Q90" i="8"/>
  <c r="J95" i="8"/>
  <c r="K96" i="8"/>
  <c r="M97" i="8"/>
  <c r="O99" i="8"/>
  <c r="Q102" i="8"/>
  <c r="O105" i="8"/>
  <c r="M106" i="8"/>
  <c r="J119" i="8"/>
  <c r="K120" i="8"/>
  <c r="M121" i="8"/>
  <c r="Q126" i="8"/>
  <c r="O129" i="8"/>
  <c r="M130" i="8"/>
  <c r="J131" i="8"/>
  <c r="Q136" i="8"/>
  <c r="M137" i="8"/>
  <c r="O139" i="8"/>
  <c r="Q142" i="8"/>
  <c r="O145" i="8"/>
  <c r="K150" i="8"/>
  <c r="Q152" i="8"/>
  <c r="Q158" i="8"/>
  <c r="O161" i="8"/>
  <c r="Q167" i="8"/>
  <c r="N169" i="8"/>
  <c r="L175" i="8"/>
  <c r="O177" i="8"/>
  <c r="J179" i="8"/>
  <c r="K182" i="8"/>
  <c r="Q183" i="8"/>
  <c r="J184" i="8"/>
  <c r="N185" i="8"/>
  <c r="L187" i="8"/>
  <c r="K190" i="8"/>
  <c r="Q191" i="8"/>
  <c r="J192" i="8"/>
  <c r="K198" i="8"/>
  <c r="Q199" i="8"/>
  <c r="J200" i="8"/>
  <c r="N201" i="8"/>
  <c r="L203" i="8"/>
  <c r="K206" i="8"/>
  <c r="Q208" i="8"/>
  <c r="M209" i="8"/>
  <c r="N210" i="8"/>
  <c r="O211" i="8"/>
  <c r="Q216" i="8"/>
  <c r="L217" i="8"/>
  <c r="O218" i="8"/>
  <c r="J219" i="8"/>
  <c r="K222" i="8"/>
  <c r="Q224" i="8"/>
  <c r="M225" i="8"/>
  <c r="N226" i="8"/>
  <c r="O227" i="8"/>
  <c r="C225" i="8"/>
  <c r="W63" i="8" s="1"/>
  <c r="Q33" i="7"/>
  <c r="Q49" i="7"/>
  <c r="Q72" i="7"/>
  <c r="Q81" i="7"/>
  <c r="Q91" i="7"/>
  <c r="N17" i="7"/>
  <c r="N15" i="7"/>
  <c r="N21" i="7"/>
  <c r="N25" i="7"/>
  <c r="N32" i="7"/>
  <c r="N33" i="7"/>
  <c r="N42" i="7"/>
  <c r="N43" i="7"/>
  <c r="N46" i="7"/>
  <c r="N47" i="7"/>
  <c r="N48" i="7"/>
  <c r="N51" i="7"/>
  <c r="N53" i="7"/>
  <c r="N56" i="7"/>
  <c r="N57" i="7"/>
  <c r="N58" i="7"/>
  <c r="N62" i="7"/>
  <c r="N64" i="7"/>
  <c r="N65" i="7"/>
  <c r="N70" i="7"/>
  <c r="N71" i="7"/>
  <c r="N74" i="7"/>
  <c r="N75" i="7"/>
  <c r="N77" i="7"/>
  <c r="N79" i="7"/>
  <c r="N83" i="7"/>
  <c r="N86" i="7"/>
  <c r="N87" i="7"/>
  <c r="N90" i="7"/>
  <c r="N93" i="7"/>
  <c r="L13" i="7"/>
  <c r="L22" i="7"/>
  <c r="L55" i="7"/>
  <c r="L57" i="7"/>
  <c r="L61" i="7"/>
  <c r="L67" i="7"/>
  <c r="L69" i="7"/>
  <c r="L74" i="7"/>
  <c r="L78" i="7"/>
  <c r="L85" i="7"/>
  <c r="L86" i="7"/>
  <c r="L87" i="7"/>
  <c r="L90" i="7"/>
  <c r="L91" i="7"/>
  <c r="J18" i="7"/>
  <c r="J24" i="7"/>
  <c r="J27" i="7"/>
  <c r="J46" i="7"/>
  <c r="J50" i="7"/>
  <c r="J59" i="7"/>
  <c r="J65" i="7"/>
  <c r="J72" i="7"/>
  <c r="J74" i="7"/>
  <c r="J77" i="7"/>
  <c r="J80" i="7"/>
  <c r="J88" i="7"/>
  <c r="J91" i="7"/>
  <c r="J94" i="7"/>
  <c r="J219" i="5"/>
  <c r="Q90" i="7"/>
  <c r="N89" i="7"/>
  <c r="N82" i="7"/>
  <c r="N73" i="7"/>
  <c r="N66" i="7"/>
  <c r="C226" i="5"/>
  <c r="W64" i="5" s="1"/>
  <c r="C210" i="4"/>
  <c r="W64" i="4" s="1"/>
  <c r="C178" i="3"/>
  <c r="W55" i="3" s="1"/>
  <c r="M33" i="7"/>
  <c r="F15" i="4"/>
  <c r="F17" i="4"/>
  <c r="F23" i="4"/>
  <c r="F25" i="4"/>
  <c r="F31" i="4"/>
  <c r="F33" i="4"/>
  <c r="F39" i="4"/>
  <c r="F41" i="4"/>
  <c r="F47" i="4"/>
  <c r="F49" i="4"/>
  <c r="F55" i="4"/>
  <c r="F57" i="4"/>
  <c r="F63" i="4"/>
  <c r="F65" i="4"/>
  <c r="F71" i="4"/>
  <c r="F73" i="4"/>
  <c r="F79" i="4"/>
  <c r="F81" i="4"/>
  <c r="F87" i="4"/>
  <c r="F89" i="4"/>
  <c r="F95" i="4"/>
  <c r="F97" i="4"/>
  <c r="F103" i="4"/>
  <c r="F105" i="4"/>
  <c r="F121" i="4"/>
  <c r="F127" i="4"/>
  <c r="F129" i="4"/>
  <c r="F135" i="4"/>
  <c r="F137" i="4"/>
  <c r="F143" i="4"/>
  <c r="F145" i="4"/>
  <c r="F153" i="4"/>
  <c r="F159" i="4"/>
  <c r="F161" i="4"/>
  <c r="F169" i="4"/>
  <c r="F177" i="4"/>
  <c r="F185" i="4"/>
  <c r="F191" i="4"/>
  <c r="F193" i="4"/>
  <c r="F199" i="4"/>
  <c r="F201" i="4"/>
  <c r="F207" i="4"/>
  <c r="F31" i="3"/>
  <c r="F47" i="3"/>
  <c r="F63" i="3"/>
  <c r="F79" i="3"/>
  <c r="F95" i="3"/>
  <c r="F127" i="3"/>
  <c r="M12" i="4"/>
  <c r="C33" i="4"/>
  <c r="W18" i="4" s="1"/>
  <c r="C55" i="4"/>
  <c r="AA25" i="4" s="1"/>
  <c r="C65" i="4"/>
  <c r="W36" i="4" s="1"/>
  <c r="C87" i="4"/>
  <c r="AA43" i="4" s="1"/>
  <c r="C101" i="4"/>
  <c r="AA50" i="4" s="1"/>
  <c r="C129" i="4"/>
  <c r="AA78" i="4" s="1"/>
  <c r="M12" i="3"/>
  <c r="M94" i="3"/>
  <c r="C45" i="3"/>
  <c r="W23" i="3" s="1"/>
  <c r="C87" i="3"/>
  <c r="AA43" i="3" s="1"/>
  <c r="P86" i="8"/>
  <c r="P81" i="8"/>
  <c r="P79" i="8"/>
  <c r="P77" i="8"/>
  <c r="P75" i="8"/>
  <c r="P74" i="8"/>
  <c r="P72" i="8"/>
  <c r="P70" i="8"/>
  <c r="P65" i="8"/>
  <c r="P63" i="8"/>
  <c r="P61" i="8"/>
  <c r="P59" i="8"/>
  <c r="P58" i="8"/>
  <c r="P56" i="8"/>
  <c r="P54" i="8"/>
  <c r="P49" i="8"/>
  <c r="P47" i="8"/>
  <c r="P45" i="8"/>
  <c r="P43" i="8"/>
  <c r="P42" i="8"/>
  <c r="P40" i="8"/>
  <c r="P38" i="8"/>
  <c r="P33" i="8"/>
  <c r="P91" i="8"/>
  <c r="P23" i="8"/>
  <c r="P19" i="8"/>
  <c r="P16" i="8"/>
  <c r="P87" i="8"/>
  <c r="P96" i="8"/>
  <c r="P103" i="8"/>
  <c r="P120" i="8"/>
  <c r="P127" i="8"/>
  <c r="P136" i="8"/>
  <c r="P143" i="8"/>
  <c r="P107" i="8"/>
  <c r="P131" i="8"/>
  <c r="P147" i="8"/>
  <c r="P163" i="8"/>
  <c r="P179" i="8"/>
  <c r="P150" i="8"/>
  <c r="P157" i="8"/>
  <c r="P166" i="8"/>
  <c r="P173" i="8"/>
  <c r="P183" i="8"/>
  <c r="P186" i="8"/>
  <c r="P193" i="8"/>
  <c r="P202" i="8"/>
  <c r="P195" i="8"/>
  <c r="P214" i="8"/>
  <c r="P221" i="8"/>
  <c r="P208" i="8"/>
  <c r="P215" i="8"/>
  <c r="Q120" i="7"/>
  <c r="Q118" i="7"/>
  <c r="Q117" i="7"/>
  <c r="Q105" i="7"/>
  <c r="Q101" i="7"/>
  <c r="Q98" i="7"/>
  <c r="Q96" i="7"/>
  <c r="Q94" i="7"/>
  <c r="Q93" i="7"/>
  <c r="Q89" i="7"/>
  <c r="Q88" i="7"/>
  <c r="Q70" i="7"/>
  <c r="Q66" i="7"/>
  <c r="Q65" i="7"/>
  <c r="Q56" i="7"/>
  <c r="Q30" i="7"/>
  <c r="Q18" i="7"/>
  <c r="L121" i="7"/>
  <c r="L120" i="7"/>
  <c r="L119" i="7"/>
  <c r="L117" i="7"/>
  <c r="L107" i="7"/>
  <c r="L106" i="7"/>
  <c r="L105" i="7"/>
  <c r="L102" i="7"/>
  <c r="L101" i="7"/>
  <c r="L99" i="7"/>
  <c r="L98" i="7"/>
  <c r="L97" i="7"/>
  <c r="L96" i="7"/>
  <c r="L95" i="7"/>
  <c r="L93" i="7"/>
  <c r="L89" i="7"/>
  <c r="L88" i="7"/>
  <c r="L83" i="7"/>
  <c r="L82" i="7"/>
  <c r="L80" i="7"/>
  <c r="L79" i="7"/>
  <c r="L72" i="7"/>
  <c r="L71" i="7"/>
  <c r="L70" i="7"/>
  <c r="L65" i="7"/>
  <c r="L63" i="7"/>
  <c r="L62" i="7"/>
  <c r="L59" i="7"/>
  <c r="L58" i="7"/>
  <c r="L53" i="7"/>
  <c r="L48" i="7"/>
  <c r="L45" i="7"/>
  <c r="L41" i="7"/>
  <c r="L38" i="7"/>
  <c r="L27" i="7"/>
  <c r="L26" i="7"/>
  <c r="L18" i="7"/>
  <c r="L17" i="7"/>
  <c r="L16" i="7"/>
  <c r="L15" i="7"/>
  <c r="C163" i="3"/>
  <c r="W103" i="3" s="1"/>
  <c r="C162" i="3"/>
  <c r="W102" i="3" s="1"/>
  <c r="C160" i="3"/>
  <c r="W100" i="3" s="1"/>
  <c r="C147" i="3"/>
  <c r="W94" i="3" s="1"/>
  <c r="C146" i="3"/>
  <c r="W93" i="3" s="1"/>
  <c r="C138" i="3"/>
  <c r="AA84" i="3" s="1"/>
  <c r="C136" i="3"/>
  <c r="AA82" i="3" s="1"/>
  <c r="C134" i="3"/>
  <c r="AA80" i="3" s="1"/>
  <c r="C131" i="3"/>
  <c r="W85" i="3" s="1"/>
  <c r="C130" i="3"/>
  <c r="W84" i="3" s="1"/>
  <c r="C122" i="3"/>
  <c r="AA75" i="3" s="1"/>
  <c r="C120" i="3"/>
  <c r="AA73" i="3" s="1"/>
  <c r="C118" i="3"/>
  <c r="AA71" i="3" s="1"/>
  <c r="C115" i="3"/>
  <c r="W76" i="3" s="1"/>
  <c r="C114" i="3"/>
  <c r="W75" i="3" s="1"/>
  <c r="C112" i="3"/>
  <c r="W73" i="3" s="1"/>
  <c r="C106" i="3"/>
  <c r="AA66" i="3" s="1"/>
  <c r="C104" i="3"/>
  <c r="AA64" i="3" s="1"/>
  <c r="C102" i="3"/>
  <c r="AA62" i="3" s="1"/>
  <c r="C99" i="3"/>
  <c r="W67" i="3" s="1"/>
  <c r="C98" i="3"/>
  <c r="W66" i="3" s="1"/>
  <c r="C94" i="3"/>
  <c r="W62" i="3" s="1"/>
  <c r="C90" i="3"/>
  <c r="AA46" i="3" s="1"/>
  <c r="C88" i="3"/>
  <c r="AA44" i="3" s="1"/>
  <c r="C86" i="3"/>
  <c r="AA42" i="3" s="1"/>
  <c r="C83" i="3"/>
  <c r="W47" i="3" s="1"/>
  <c r="C82" i="3"/>
  <c r="W46" i="3" s="1"/>
  <c r="C78" i="3"/>
  <c r="W42" i="3" s="1"/>
  <c r="C75" i="3"/>
  <c r="AA38" i="3" s="1"/>
  <c r="C74" i="3"/>
  <c r="AA37" i="3" s="1"/>
  <c r="C72" i="3"/>
  <c r="AA35" i="3" s="1"/>
  <c r="C67" i="3"/>
  <c r="W38" i="3" s="1"/>
  <c r="C66" i="3"/>
  <c r="W37" i="3" s="1"/>
  <c r="C62" i="3"/>
  <c r="W33" i="3" s="1"/>
  <c r="C59" i="3"/>
  <c r="AA29" i="3" s="1"/>
  <c r="C58" i="3"/>
  <c r="AA28" i="3" s="1"/>
  <c r="C56" i="3"/>
  <c r="AA26" i="3" s="1"/>
  <c r="C51" i="3"/>
  <c r="W29" i="3" s="1"/>
  <c r="C50" i="3"/>
  <c r="W28" i="3" s="1"/>
  <c r="C46" i="3"/>
  <c r="W24" i="3" s="1"/>
  <c r="C43" i="3"/>
  <c r="AA20" i="3" s="1"/>
  <c r="C42" i="3"/>
  <c r="AA19" i="3" s="1"/>
  <c r="C40" i="3"/>
  <c r="AA17" i="3" s="1"/>
  <c r="C35" i="3"/>
  <c r="W20" i="3" s="1"/>
  <c r="C34" i="3"/>
  <c r="W19" i="3" s="1"/>
  <c r="C30" i="3"/>
  <c r="W15" i="3" s="1"/>
  <c r="C27" i="3"/>
  <c r="AA11" i="3" s="1"/>
  <c r="C26" i="3"/>
  <c r="AA10" i="3" s="1"/>
  <c r="C24" i="3"/>
  <c r="AA8" i="3" s="1"/>
  <c r="C22" i="3"/>
  <c r="AA6" i="3" s="1"/>
  <c r="C19" i="3"/>
  <c r="W11" i="3" s="1"/>
  <c r="C18" i="3"/>
  <c r="W10" i="3" s="1"/>
  <c r="E5" i="3"/>
  <c r="C201" i="4"/>
  <c r="AA123" i="4" s="1"/>
  <c r="C199" i="4"/>
  <c r="AA121" i="4" s="1"/>
  <c r="C197" i="4"/>
  <c r="AA119" i="4" s="1"/>
  <c r="C193" i="4"/>
  <c r="W123" i="4" s="1"/>
  <c r="C191" i="4"/>
  <c r="W121" i="4" s="1"/>
  <c r="C185" i="4"/>
  <c r="W114" i="4" s="1"/>
  <c r="C183" i="4"/>
  <c r="W112" i="4" s="1"/>
  <c r="C181" i="4"/>
  <c r="W110" i="4" s="1"/>
  <c r="C177" i="4"/>
  <c r="AA105" i="4" s="1"/>
  <c r="C175" i="4"/>
  <c r="AA103" i="4" s="1"/>
  <c r="C173" i="4"/>
  <c r="AA101" i="4" s="1"/>
  <c r="C169" i="4"/>
  <c r="W105" i="4" s="1"/>
  <c r="C167" i="4"/>
  <c r="W103" i="4" s="1"/>
  <c r="C165" i="4"/>
  <c r="W101" i="4" s="1"/>
  <c r="C161" i="4"/>
  <c r="AA96" i="4" s="1"/>
  <c r="C159" i="4"/>
  <c r="AA94" i="4" s="1"/>
  <c r="C157" i="4"/>
  <c r="AA92" i="4" s="1"/>
  <c r="C153" i="4"/>
  <c r="W96" i="4" s="1"/>
  <c r="C151" i="4"/>
  <c r="W94" i="4" s="1"/>
  <c r="C149" i="4"/>
  <c r="W92" i="4" s="1"/>
  <c r="C145" i="4"/>
  <c r="AA87" i="4" s="1"/>
  <c r="C143" i="4"/>
  <c r="AA85" i="4" s="1"/>
  <c r="C141" i="4"/>
  <c r="AA83" i="4" s="1"/>
  <c r="C159" i="3"/>
  <c r="W99" i="3" s="1"/>
  <c r="C145" i="3"/>
  <c r="W92" i="3" s="1"/>
  <c r="C143" i="3"/>
  <c r="W90" i="3" s="1"/>
  <c r="C141" i="3"/>
  <c r="W88" i="3" s="1"/>
  <c r="C135" i="3"/>
  <c r="AA81" i="3" s="1"/>
  <c r="C121" i="3"/>
  <c r="AA74" i="3" s="1"/>
  <c r="C117" i="3"/>
  <c r="AA70" i="3" s="1"/>
  <c r="C113" i="3"/>
  <c r="W74" i="3" s="1"/>
  <c r="C105" i="3"/>
  <c r="AA65" i="3" s="1"/>
  <c r="C101" i="3"/>
  <c r="AA61" i="3" s="1"/>
  <c r="C97" i="3"/>
  <c r="W65" i="3" s="1"/>
  <c r="C89" i="3"/>
  <c r="AA45" i="3" s="1"/>
  <c r="C85" i="3"/>
  <c r="AA41" i="3" s="1"/>
  <c r="C81" i="3"/>
  <c r="W45" i="3" s="1"/>
  <c r="C71" i="3"/>
  <c r="AA34" i="3" s="1"/>
  <c r="C65" i="3"/>
  <c r="W36" i="3" s="1"/>
  <c r="C55" i="3"/>
  <c r="AA25" i="3" s="1"/>
  <c r="C49" i="3"/>
  <c r="W27" i="3" s="1"/>
  <c r="C39" i="3"/>
  <c r="AA16" i="3" s="1"/>
  <c r="C33" i="3"/>
  <c r="W18" i="3" s="1"/>
  <c r="C13" i="3"/>
  <c r="W5" i="3" s="1"/>
  <c r="D179" i="3"/>
  <c r="X56" i="3" s="1"/>
  <c r="D178" i="3"/>
  <c r="X55" i="3" s="1"/>
  <c r="D177" i="3"/>
  <c r="X54" i="3" s="1"/>
  <c r="D176" i="3"/>
  <c r="X53" i="3" s="1"/>
  <c r="D175" i="3"/>
  <c r="X52" i="3" s="1"/>
  <c r="D163" i="3"/>
  <c r="X103" i="3" s="1"/>
  <c r="D162" i="3"/>
  <c r="X102" i="3" s="1"/>
  <c r="D161" i="3"/>
  <c r="X101" i="3" s="1"/>
  <c r="D160" i="3"/>
  <c r="X100" i="3" s="1"/>
  <c r="D159" i="3"/>
  <c r="X99" i="3" s="1"/>
  <c r="D147" i="3"/>
  <c r="X94" i="3" s="1"/>
  <c r="D146" i="3"/>
  <c r="X93" i="3" s="1"/>
  <c r="D145" i="3"/>
  <c r="X92" i="3" s="1"/>
  <c r="D143" i="3"/>
  <c r="X90" i="3" s="1"/>
  <c r="D141" i="3"/>
  <c r="X88" i="3" s="1"/>
  <c r="D138" i="3"/>
  <c r="AB84" i="3" s="1"/>
  <c r="D137" i="3"/>
  <c r="AB83" i="3" s="1"/>
  <c r="D136" i="3"/>
  <c r="AB82" i="3" s="1"/>
  <c r="D135" i="3"/>
  <c r="AB81" i="3" s="1"/>
  <c r="D134" i="3"/>
  <c r="AB80" i="3" s="1"/>
  <c r="D133" i="3"/>
  <c r="AB79" i="3" s="1"/>
  <c r="D131" i="3"/>
  <c r="X85" i="3" s="1"/>
  <c r="D130" i="3"/>
  <c r="X84" i="3" s="1"/>
  <c r="D129" i="3"/>
  <c r="X83" i="3" s="1"/>
  <c r="D127" i="3"/>
  <c r="X81" i="3" s="1"/>
  <c r="D125" i="3"/>
  <c r="X79" i="3" s="1"/>
  <c r="D122" i="3"/>
  <c r="AB75" i="3" s="1"/>
  <c r="D121" i="3"/>
  <c r="AB74" i="3" s="1"/>
  <c r="D120" i="3"/>
  <c r="AB73" i="3" s="1"/>
  <c r="D119" i="3"/>
  <c r="AB72" i="3" s="1"/>
  <c r="D118" i="3"/>
  <c r="AB71" i="3" s="1"/>
  <c r="D117" i="3"/>
  <c r="AB70" i="3" s="1"/>
  <c r="D115" i="3"/>
  <c r="X76" i="3" s="1"/>
  <c r="D114" i="3"/>
  <c r="X75" i="3" s="1"/>
  <c r="D113" i="3"/>
  <c r="X74" i="3" s="1"/>
  <c r="D112" i="3"/>
  <c r="X73" i="3" s="1"/>
  <c r="D111" i="3"/>
  <c r="X72" i="3" s="1"/>
  <c r="D106" i="3"/>
  <c r="AB66" i="3" s="1"/>
  <c r="D105" i="3"/>
  <c r="AB65" i="3" s="1"/>
  <c r="D104" i="3"/>
  <c r="AB64" i="3" s="1"/>
  <c r="D103" i="3"/>
  <c r="AB63" i="3" s="1"/>
  <c r="D102" i="3"/>
  <c r="AB62" i="3" s="1"/>
  <c r="D101" i="3"/>
  <c r="AB61" i="3" s="1"/>
  <c r="D99" i="3"/>
  <c r="X67" i="3" s="1"/>
  <c r="D98" i="3"/>
  <c r="X66" i="3" s="1"/>
  <c r="D97" i="3"/>
  <c r="X65" i="3" s="1"/>
  <c r="D94" i="3"/>
  <c r="X62" i="3" s="1"/>
  <c r="D93" i="3"/>
  <c r="X61" i="3" s="1"/>
  <c r="D90" i="3"/>
  <c r="AB46" i="3" s="1"/>
  <c r="D89" i="3"/>
  <c r="AB45" i="3" s="1"/>
  <c r="D88" i="3"/>
  <c r="AB44" i="3" s="1"/>
  <c r="D87" i="3"/>
  <c r="AB43" i="3" s="1"/>
  <c r="D86" i="3"/>
  <c r="AB42" i="3" s="1"/>
  <c r="D85" i="3"/>
  <c r="AB41" i="3" s="1"/>
  <c r="D83" i="3"/>
  <c r="X47" i="3" s="1"/>
  <c r="D82" i="3"/>
  <c r="X46" i="3" s="1"/>
  <c r="D81" i="3"/>
  <c r="X45" i="3" s="1"/>
  <c r="D78" i="3"/>
  <c r="X42" i="3" s="1"/>
  <c r="D77" i="3"/>
  <c r="X41" i="3" s="1"/>
  <c r="D75" i="3"/>
  <c r="AB38" i="3" s="1"/>
  <c r="D74" i="3"/>
  <c r="AB37" i="3" s="1"/>
  <c r="D73" i="3"/>
  <c r="AB36" i="3" s="1"/>
  <c r="D72" i="3"/>
  <c r="AB35" i="3" s="1"/>
  <c r="D71" i="3"/>
  <c r="AB34" i="3" s="1"/>
  <c r="D67" i="3"/>
  <c r="X38" i="3" s="1"/>
  <c r="D66" i="3"/>
  <c r="X37" i="3" s="1"/>
  <c r="D65" i="3"/>
  <c r="X36" i="3" s="1"/>
  <c r="D62" i="3"/>
  <c r="X33" i="3" s="1"/>
  <c r="D61" i="3"/>
  <c r="X32" i="3" s="1"/>
  <c r="D59" i="3"/>
  <c r="AB29" i="3" s="1"/>
  <c r="D58" i="3"/>
  <c r="AB28" i="3" s="1"/>
  <c r="D57" i="3"/>
  <c r="AB27" i="3" s="1"/>
  <c r="D56" i="3"/>
  <c r="AB26" i="3" s="1"/>
  <c r="D55" i="3"/>
  <c r="AB25" i="3" s="1"/>
  <c r="D51" i="3"/>
  <c r="X29" i="3" s="1"/>
  <c r="D50" i="3"/>
  <c r="X28" i="3" s="1"/>
  <c r="D49" i="3"/>
  <c r="X27" i="3" s="1"/>
  <c r="D46" i="3"/>
  <c r="X24" i="3" s="1"/>
  <c r="D45" i="3"/>
  <c r="X23" i="3" s="1"/>
  <c r="D43" i="3"/>
  <c r="AB20" i="3" s="1"/>
  <c r="D42" i="3"/>
  <c r="AB19" i="3" s="1"/>
  <c r="D41" i="3"/>
  <c r="AB18" i="3" s="1"/>
  <c r="D40" i="3"/>
  <c r="AB17" i="3" s="1"/>
  <c r="D39" i="3"/>
  <c r="AB16" i="3" s="1"/>
  <c r="D35" i="3"/>
  <c r="X20" i="3" s="1"/>
  <c r="D34" i="3"/>
  <c r="X19" i="3" s="1"/>
  <c r="D33" i="3"/>
  <c r="X18" i="3" s="1"/>
  <c r="D30" i="3"/>
  <c r="X15" i="3" s="1"/>
  <c r="D29" i="3"/>
  <c r="X14" i="3" s="1"/>
  <c r="D27" i="3"/>
  <c r="AB11" i="3" s="1"/>
  <c r="D26" i="3"/>
  <c r="AB10" i="3" s="1"/>
  <c r="D25" i="3"/>
  <c r="AB9" i="3" s="1"/>
  <c r="D24" i="3"/>
  <c r="AB8" i="3" s="1"/>
  <c r="D22" i="3"/>
  <c r="AB6" i="3" s="1"/>
  <c r="D19" i="3"/>
  <c r="X11" i="3" s="1"/>
  <c r="D18" i="3"/>
  <c r="X10" i="3" s="1"/>
  <c r="D15" i="3"/>
  <c r="X7" i="3" s="1"/>
  <c r="D14" i="3"/>
  <c r="X6" i="3" s="1"/>
  <c r="D13" i="3"/>
  <c r="X5" i="3" s="1"/>
  <c r="L12" i="3"/>
  <c r="L146" i="3"/>
  <c r="C200" i="4"/>
  <c r="AA122" i="4" s="1"/>
  <c r="C195" i="4"/>
  <c r="W125" i="4" s="1"/>
  <c r="C192" i="4"/>
  <c r="W122" i="4" s="1"/>
  <c r="C186" i="4"/>
  <c r="W115" i="4" s="1"/>
  <c r="C178" i="4"/>
  <c r="AA106" i="4" s="1"/>
  <c r="C170" i="4"/>
  <c r="W106" i="4" s="1"/>
  <c r="C160" i="4"/>
  <c r="AA95" i="4" s="1"/>
  <c r="C155" i="4"/>
  <c r="W98" i="4" s="1"/>
  <c r="C146" i="4"/>
  <c r="AA88" i="4" s="1"/>
  <c r="C142" i="4"/>
  <c r="AA84" i="4" s="1"/>
  <c r="C138" i="4"/>
  <c r="W88" i="4" s="1"/>
  <c r="C136" i="4"/>
  <c r="W86" i="4" s="1"/>
  <c r="C130" i="4"/>
  <c r="AA79" i="4" s="1"/>
  <c r="C128" i="4"/>
  <c r="AA77" i="4" s="1"/>
  <c r="C126" i="4"/>
  <c r="AA75" i="4" s="1"/>
  <c r="C123" i="4"/>
  <c r="W80" i="4" s="1"/>
  <c r="C122" i="4"/>
  <c r="W79" i="4" s="1"/>
  <c r="C118" i="4"/>
  <c r="W75" i="4" s="1"/>
  <c r="C106" i="4"/>
  <c r="AA55" i="4" s="1"/>
  <c r="C104" i="4"/>
  <c r="AA53" i="4" s="1"/>
  <c r="C102" i="4"/>
  <c r="AA51" i="4" s="1"/>
  <c r="C99" i="4"/>
  <c r="W56" i="4" s="1"/>
  <c r="C98" i="4"/>
  <c r="W55" i="4" s="1"/>
  <c r="C94" i="4"/>
  <c r="W51" i="4" s="1"/>
  <c r="C91" i="4"/>
  <c r="AA47" i="4" s="1"/>
  <c r="C161" i="3"/>
  <c r="W101" i="3" s="1"/>
  <c r="C137" i="3"/>
  <c r="AA83" i="3" s="1"/>
  <c r="C129" i="3"/>
  <c r="W83" i="3" s="1"/>
  <c r="C127" i="3"/>
  <c r="W81" i="3" s="1"/>
  <c r="C125" i="3"/>
  <c r="W79" i="3" s="1"/>
  <c r="C103" i="3"/>
  <c r="AA63" i="3" s="1"/>
  <c r="C93" i="3"/>
  <c r="W61" i="3" s="1"/>
  <c r="C73" i="3"/>
  <c r="AA36" i="3" s="1"/>
  <c r="C61" i="3"/>
  <c r="W32" i="3" s="1"/>
  <c r="C41" i="3"/>
  <c r="AA18" i="3" s="1"/>
  <c r="C29" i="3"/>
  <c r="W14" i="3" s="1"/>
  <c r="C15" i="3"/>
  <c r="W7" i="3" s="1"/>
  <c r="C202" i="4"/>
  <c r="AA124" i="4" s="1"/>
  <c r="C194" i="4"/>
  <c r="W124" i="4" s="1"/>
  <c r="C179" i="4"/>
  <c r="AA107" i="4" s="1"/>
  <c r="C162" i="4"/>
  <c r="AA97" i="4" s="1"/>
  <c r="C154" i="4"/>
  <c r="W97" i="4" s="1"/>
  <c r="C139" i="4"/>
  <c r="W89" i="4" s="1"/>
  <c r="C135" i="4"/>
  <c r="W85" i="4" s="1"/>
  <c r="C127" i="4"/>
  <c r="AA76" i="4" s="1"/>
  <c r="C117" i="4"/>
  <c r="W74" i="4" s="1"/>
  <c r="C103" i="4"/>
  <c r="AA52" i="4" s="1"/>
  <c r="C93" i="4"/>
  <c r="W50" i="4" s="1"/>
  <c r="C90" i="4"/>
  <c r="AA46" i="4" s="1"/>
  <c r="C88" i="4"/>
  <c r="AA44" i="4" s="1"/>
  <c r="C83" i="4"/>
  <c r="W47" i="4" s="1"/>
  <c r="C82" i="4"/>
  <c r="W46" i="4" s="1"/>
  <c r="C78" i="4"/>
  <c r="W42" i="4" s="1"/>
  <c r="C75" i="4"/>
  <c r="AA38" i="4" s="1"/>
  <c r="C74" i="4"/>
  <c r="AA37" i="4" s="1"/>
  <c r="C72" i="4"/>
  <c r="AA35" i="4" s="1"/>
  <c r="C67" i="4"/>
  <c r="W38" i="4" s="1"/>
  <c r="C66" i="4"/>
  <c r="W37" i="4" s="1"/>
  <c r="C62" i="4"/>
  <c r="W33" i="4" s="1"/>
  <c r="C59" i="4"/>
  <c r="AA29" i="4" s="1"/>
  <c r="C58" i="4"/>
  <c r="AA28" i="4" s="1"/>
  <c r="C56" i="4"/>
  <c r="AA26" i="4" s="1"/>
  <c r="C51" i="4"/>
  <c r="W29" i="4" s="1"/>
  <c r="C50" i="4"/>
  <c r="W28" i="4" s="1"/>
  <c r="C46" i="4"/>
  <c r="W24" i="4" s="1"/>
  <c r="C43" i="4"/>
  <c r="AA20" i="4" s="1"/>
  <c r="C42" i="4"/>
  <c r="AA19" i="4" s="1"/>
  <c r="C40" i="4"/>
  <c r="AA17" i="4" s="1"/>
  <c r="C35" i="4"/>
  <c r="W20" i="4" s="1"/>
  <c r="C34" i="4"/>
  <c r="W19" i="4" s="1"/>
  <c r="C30" i="4"/>
  <c r="W15" i="4" s="1"/>
  <c r="C27" i="4"/>
  <c r="AA11" i="4" s="1"/>
  <c r="C26" i="4"/>
  <c r="AA10" i="4" s="1"/>
  <c r="C24" i="4"/>
  <c r="AA8" i="4" s="1"/>
  <c r="C22" i="4"/>
  <c r="AA6" i="4" s="1"/>
  <c r="C19" i="4"/>
  <c r="W11" i="4" s="1"/>
  <c r="C18" i="4"/>
  <c r="W10" i="4" s="1"/>
  <c r="C16" i="4"/>
  <c r="W8" i="4" s="1"/>
  <c r="C14" i="4"/>
  <c r="W6" i="4" s="1"/>
  <c r="L12" i="4"/>
  <c r="L182" i="4"/>
  <c r="C106" i="5"/>
  <c r="AA55" i="5" s="1"/>
  <c r="C104" i="5"/>
  <c r="AA53" i="5" s="1"/>
  <c r="C102" i="5"/>
  <c r="AA51" i="5" s="1"/>
  <c r="C99" i="5"/>
  <c r="W56" i="5" s="1"/>
  <c r="C98" i="5"/>
  <c r="W55" i="5" s="1"/>
  <c r="C94" i="5"/>
  <c r="W51" i="5" s="1"/>
  <c r="C225" i="5"/>
  <c r="W63" i="5" s="1"/>
  <c r="C218" i="5"/>
  <c r="AA130" i="5" s="1"/>
  <c r="C216" i="5"/>
  <c r="AA128" i="5" s="1"/>
  <c r="C214" i="5"/>
  <c r="AA126" i="5" s="1"/>
  <c r="C211" i="5"/>
  <c r="W131" i="5" s="1"/>
  <c r="C210" i="5"/>
  <c r="W130" i="5" s="1"/>
  <c r="C208" i="5"/>
  <c r="W128" i="5" s="1"/>
  <c r="C203" i="5"/>
  <c r="AA121" i="5" s="1"/>
  <c r="C202" i="5"/>
  <c r="AA120" i="5" s="1"/>
  <c r="C195" i="5"/>
  <c r="AA116" i="5" s="1"/>
  <c r="C194" i="5"/>
  <c r="AA115" i="5" s="1"/>
  <c r="C187" i="5"/>
  <c r="W116" i="5" s="1"/>
  <c r="C186" i="5"/>
  <c r="W115" i="5" s="1"/>
  <c r="C178" i="5"/>
  <c r="AA106" i="5" s="1"/>
  <c r="C176" i="5"/>
  <c r="AA104" i="5" s="1"/>
  <c r="C174" i="5"/>
  <c r="AA102" i="5" s="1"/>
  <c r="C171" i="5"/>
  <c r="W107" i="5" s="1"/>
  <c r="C170" i="5"/>
  <c r="W106" i="5" s="1"/>
  <c r="C162" i="5"/>
  <c r="AA97" i="5" s="1"/>
  <c r="C160" i="5"/>
  <c r="AA95" i="5" s="1"/>
  <c r="C158" i="5"/>
  <c r="AA93" i="5" s="1"/>
  <c r="C155" i="5"/>
  <c r="W98" i="5" s="1"/>
  <c r="C154" i="5"/>
  <c r="W97" i="5" s="1"/>
  <c r="C152" i="5"/>
  <c r="W95" i="5" s="1"/>
  <c r="C146" i="5"/>
  <c r="AA88" i="5" s="1"/>
  <c r="C144" i="5"/>
  <c r="AA86" i="5" s="1"/>
  <c r="C142" i="5"/>
  <c r="AA84" i="5" s="1"/>
  <c r="C139" i="5"/>
  <c r="W89" i="5" s="1"/>
  <c r="C138" i="5"/>
  <c r="W88" i="5" s="1"/>
  <c r="C136" i="5"/>
  <c r="W86" i="5" s="1"/>
  <c r="C130" i="5"/>
  <c r="AA79" i="5" s="1"/>
  <c r="C128" i="5"/>
  <c r="AA77" i="5" s="1"/>
  <c r="C126" i="5"/>
  <c r="AA75" i="5" s="1"/>
  <c r="C123" i="5"/>
  <c r="W80" i="5" s="1"/>
  <c r="C122" i="5"/>
  <c r="W79" i="5" s="1"/>
  <c r="C118" i="5"/>
  <c r="W75" i="5" s="1"/>
  <c r="C91" i="5"/>
  <c r="AA47" i="5" s="1"/>
  <c r="C90" i="5"/>
  <c r="AA46" i="5" s="1"/>
  <c r="C88" i="5"/>
  <c r="AA44" i="5" s="1"/>
  <c r="C83" i="5"/>
  <c r="W47" i="5" s="1"/>
  <c r="C82" i="5"/>
  <c r="W46" i="5" s="1"/>
  <c r="C78" i="5"/>
  <c r="W42" i="5" s="1"/>
  <c r="C75" i="5"/>
  <c r="AA38" i="5" s="1"/>
  <c r="C74" i="5"/>
  <c r="AA37" i="5" s="1"/>
  <c r="C72" i="5"/>
  <c r="AA35" i="5" s="1"/>
  <c r="C67" i="5"/>
  <c r="W38" i="5" s="1"/>
  <c r="C66" i="5"/>
  <c r="W37" i="5" s="1"/>
  <c r="C62" i="5"/>
  <c r="W33" i="5" s="1"/>
  <c r="C19" i="5"/>
  <c r="W11" i="5" s="1"/>
  <c r="C18" i="5"/>
  <c r="W10" i="5" s="1"/>
  <c r="C16" i="5"/>
  <c r="W8" i="5" s="1"/>
  <c r="C14" i="5"/>
  <c r="W6" i="5" s="1"/>
  <c r="D106" i="5"/>
  <c r="AB55" i="5" s="1"/>
  <c r="D105" i="5"/>
  <c r="AB54" i="5" s="1"/>
  <c r="D104" i="5"/>
  <c r="AB53" i="5" s="1"/>
  <c r="D103" i="5"/>
  <c r="AB52" i="5" s="1"/>
  <c r="D102" i="5"/>
  <c r="AB51" i="5" s="1"/>
  <c r="D101" i="5"/>
  <c r="AB50" i="5" s="1"/>
  <c r="D99" i="5"/>
  <c r="X56" i="5" s="1"/>
  <c r="D98" i="5"/>
  <c r="X55" i="5" s="1"/>
  <c r="D97" i="5"/>
  <c r="X54" i="5" s="1"/>
  <c r="D94" i="5"/>
  <c r="X51" i="5" s="1"/>
  <c r="D93" i="5"/>
  <c r="X50" i="5" s="1"/>
  <c r="D59" i="5"/>
  <c r="AB29" i="5" s="1"/>
  <c r="D58" i="5"/>
  <c r="AB28" i="5" s="1"/>
  <c r="D57" i="5"/>
  <c r="AB27" i="5" s="1"/>
  <c r="D56" i="5"/>
  <c r="AB26" i="5" s="1"/>
  <c r="D55" i="5"/>
  <c r="AB25" i="5" s="1"/>
  <c r="D51" i="5"/>
  <c r="X29" i="5" s="1"/>
  <c r="D50" i="5"/>
  <c r="X28" i="5" s="1"/>
  <c r="D49" i="5"/>
  <c r="X27" i="5" s="1"/>
  <c r="D46" i="5"/>
  <c r="X24" i="5" s="1"/>
  <c r="D45" i="5"/>
  <c r="X23" i="5" s="1"/>
  <c r="D227" i="5"/>
  <c r="X65" i="5" s="1"/>
  <c r="D226" i="5"/>
  <c r="X64" i="5" s="1"/>
  <c r="D225" i="5"/>
  <c r="X63" i="5" s="1"/>
  <c r="D224" i="5"/>
  <c r="X62" i="5" s="1"/>
  <c r="D223" i="5"/>
  <c r="X61" i="5" s="1"/>
  <c r="D218" i="5"/>
  <c r="AB130" i="5" s="1"/>
  <c r="D217" i="5"/>
  <c r="AB129" i="5" s="1"/>
  <c r="D216" i="5"/>
  <c r="AB128" i="5" s="1"/>
  <c r="E7" i="3"/>
  <c r="N12" i="3"/>
  <c r="N123" i="3"/>
  <c r="N12" i="4"/>
  <c r="E9" i="3"/>
  <c r="P12" i="3"/>
  <c r="P121" i="3"/>
  <c r="P12" i="4"/>
  <c r="D118" i="4"/>
  <c r="X75" i="4" s="1"/>
  <c r="D121" i="4"/>
  <c r="X78" i="4" s="1"/>
  <c r="D122" i="4"/>
  <c r="X79" i="4" s="1"/>
  <c r="D123" i="4"/>
  <c r="X80" i="4" s="1"/>
  <c r="D125" i="4"/>
  <c r="AB74" i="4" s="1"/>
  <c r="D126" i="4"/>
  <c r="AB75" i="4" s="1"/>
  <c r="D127" i="4"/>
  <c r="AB76" i="4" s="1"/>
  <c r="D128" i="4"/>
  <c r="AB77" i="4" s="1"/>
  <c r="D129" i="4"/>
  <c r="AB78" i="4" s="1"/>
  <c r="D130" i="4"/>
  <c r="AB79" i="4" s="1"/>
  <c r="D135" i="4"/>
  <c r="X85" i="4" s="1"/>
  <c r="D136" i="4"/>
  <c r="X86" i="4" s="1"/>
  <c r="D137" i="4"/>
  <c r="X87" i="4" s="1"/>
  <c r="D138" i="4"/>
  <c r="X88" i="4" s="1"/>
  <c r="D139" i="4"/>
  <c r="X89" i="4" s="1"/>
  <c r="D141" i="4"/>
  <c r="AB83" i="4" s="1"/>
  <c r="D142" i="4"/>
  <c r="AB84" i="4" s="1"/>
  <c r="D143" i="4"/>
  <c r="AB85" i="4" s="1"/>
  <c r="D144" i="4"/>
  <c r="AB86" i="4" s="1"/>
  <c r="D145" i="4"/>
  <c r="AB87" i="4" s="1"/>
  <c r="D146" i="4"/>
  <c r="AB88" i="4" s="1"/>
  <c r="D149" i="4"/>
  <c r="X92" i="4" s="1"/>
  <c r="D151" i="4"/>
  <c r="X94" i="4" s="1"/>
  <c r="D153" i="4"/>
  <c r="X96" i="4" s="1"/>
  <c r="D154" i="4"/>
  <c r="X97" i="4" s="1"/>
  <c r="D155" i="4"/>
  <c r="X98" i="4" s="1"/>
  <c r="D157" i="4"/>
  <c r="AB92" i="4" s="1"/>
  <c r="D158" i="4"/>
  <c r="AB93" i="4" s="1"/>
  <c r="D159" i="4"/>
  <c r="AB94" i="4" s="1"/>
  <c r="D160" i="4"/>
  <c r="AB95" i="4" s="1"/>
  <c r="D161" i="4"/>
  <c r="AB96" i="4" s="1"/>
  <c r="D162" i="4"/>
  <c r="AB97" i="4" s="1"/>
  <c r="D165" i="4"/>
  <c r="X101" i="4" s="1"/>
  <c r="D167" i="4"/>
  <c r="X103" i="4" s="1"/>
  <c r="D169" i="4"/>
  <c r="X105" i="4" s="1"/>
  <c r="D170" i="4"/>
  <c r="X106" i="4" s="1"/>
  <c r="D171" i="4"/>
  <c r="X107" i="4" s="1"/>
  <c r="D173" i="4"/>
  <c r="AB101" i="4" s="1"/>
  <c r="D175" i="4"/>
  <c r="AB103" i="4" s="1"/>
  <c r="D177" i="4"/>
  <c r="AB105" i="4" s="1"/>
  <c r="D178" i="4"/>
  <c r="AB106" i="4" s="1"/>
  <c r="D179" i="4"/>
  <c r="AB107" i="4" s="1"/>
  <c r="D181" i="4"/>
  <c r="X110" i="4" s="1"/>
  <c r="D183" i="4"/>
  <c r="X112" i="4" s="1"/>
  <c r="D185" i="4"/>
  <c r="X114" i="4" s="1"/>
  <c r="D186" i="4"/>
  <c r="X115" i="4" s="1"/>
  <c r="D187" i="4"/>
  <c r="X116" i="4" s="1"/>
  <c r="D191" i="4"/>
  <c r="X121" i="4" s="1"/>
  <c r="D192" i="4"/>
  <c r="X122" i="4" s="1"/>
  <c r="D193" i="4"/>
  <c r="X123" i="4" s="1"/>
  <c r="D194" i="4"/>
  <c r="X124" i="4" s="1"/>
  <c r="D195" i="4"/>
  <c r="X125" i="4" s="1"/>
  <c r="D197" i="4"/>
  <c r="AB119" i="4" s="1"/>
  <c r="D198" i="4"/>
  <c r="AB120" i="4" s="1"/>
  <c r="D199" i="4"/>
  <c r="AB121" i="4" s="1"/>
  <c r="D200" i="4"/>
  <c r="AB122" i="4" s="1"/>
  <c r="D201" i="4"/>
  <c r="AB123" i="4" s="1"/>
  <c r="D202" i="4"/>
  <c r="AB124" i="4" s="1"/>
  <c r="D207" i="4"/>
  <c r="X61" i="4" s="1"/>
  <c r="D208" i="4"/>
  <c r="X62" i="4" s="1"/>
  <c r="D209" i="4"/>
  <c r="X63" i="4" s="1"/>
  <c r="D210" i="4"/>
  <c r="X64" i="4" s="1"/>
  <c r="D211" i="4"/>
  <c r="X65" i="4" s="1"/>
  <c r="C13" i="4"/>
  <c r="W5" i="4" s="1"/>
  <c r="C25" i="4"/>
  <c r="AA9" i="4" s="1"/>
  <c r="C29" i="4"/>
  <c r="W14" i="4" s="1"/>
  <c r="C41" i="4"/>
  <c r="AA18" i="4" s="1"/>
  <c r="C45" i="4"/>
  <c r="W23" i="4" s="1"/>
  <c r="C57" i="4"/>
  <c r="AA27" i="4" s="1"/>
  <c r="C61" i="4"/>
  <c r="W32" i="4" s="1"/>
  <c r="C73" i="4"/>
  <c r="AA36" i="4" s="1"/>
  <c r="C77" i="4"/>
  <c r="W41" i="4" s="1"/>
  <c r="C89" i="4"/>
  <c r="AA45" i="4" s="1"/>
  <c r="C97" i="4"/>
  <c r="W54" i="4" s="1"/>
  <c r="C105" i="4"/>
  <c r="AA54" i="4" s="1"/>
  <c r="C125" i="4"/>
  <c r="AA74" i="4" s="1"/>
  <c r="C137" i="4"/>
  <c r="W87" i="4" s="1"/>
  <c r="C158" i="4"/>
  <c r="AA93" i="4" s="1"/>
  <c r="C187" i="4"/>
  <c r="W116" i="4" s="1"/>
  <c r="C57" i="3"/>
  <c r="AA27" i="3" s="1"/>
  <c r="C77" i="3"/>
  <c r="W41" i="3" s="1"/>
  <c r="C119" i="3"/>
  <c r="AA72" i="3" s="1"/>
  <c r="N30" i="7"/>
  <c r="N23" i="7"/>
  <c r="M16" i="7"/>
  <c r="M14" i="7"/>
  <c r="J90" i="7"/>
  <c r="J89" i="7"/>
  <c r="J86" i="7"/>
  <c r="J85" i="7"/>
  <c r="J83" i="7"/>
  <c r="J82" i="7"/>
  <c r="J81" i="7"/>
  <c r="J78" i="7"/>
  <c r="J75" i="7"/>
  <c r="J71" i="7"/>
  <c r="J64" i="7"/>
  <c r="J63" i="7"/>
  <c r="J61" i="7"/>
  <c r="J58" i="7"/>
  <c r="J57" i="7"/>
  <c r="J56" i="7"/>
  <c r="J55" i="7"/>
  <c r="J54" i="7"/>
  <c r="J53" i="7"/>
  <c r="J51" i="7"/>
  <c r="J49" i="7"/>
  <c r="J48" i="7"/>
  <c r="J47" i="7"/>
  <c r="J45" i="7"/>
  <c r="J43" i="7"/>
  <c r="J41" i="7"/>
  <c r="J40" i="7"/>
  <c r="J30" i="7"/>
  <c r="J29" i="7"/>
  <c r="J25" i="7"/>
  <c r="J23" i="7"/>
  <c r="L169" i="4"/>
  <c r="L62" i="4"/>
  <c r="L120" i="4"/>
  <c r="L75" i="4"/>
  <c r="C133" i="3"/>
  <c r="AA79" i="3" s="1"/>
  <c r="C158" i="3"/>
  <c r="W98" i="3" s="1"/>
  <c r="C111" i="3"/>
  <c r="W72" i="3" s="1"/>
  <c r="C69" i="3"/>
  <c r="AA32" i="3" s="1"/>
  <c r="C64" i="3"/>
  <c r="W35" i="3" s="1"/>
  <c r="C48" i="3"/>
  <c r="W26" i="3" s="1"/>
  <c r="C32" i="3"/>
  <c r="W17" i="3" s="1"/>
  <c r="C25" i="3"/>
  <c r="AA9" i="3" s="1"/>
  <c r="C16" i="3"/>
  <c r="W8" i="3" s="1"/>
  <c r="D174" i="3"/>
  <c r="X51" i="3" s="1"/>
  <c r="D158" i="3"/>
  <c r="X98" i="3" s="1"/>
  <c r="D142" i="3"/>
  <c r="X89" i="3" s="1"/>
  <c r="D126" i="3"/>
  <c r="X80" i="3" s="1"/>
  <c r="D110" i="3"/>
  <c r="X71" i="3" s="1"/>
  <c r="D69" i="3"/>
  <c r="AB32" i="3" s="1"/>
  <c r="D64" i="3"/>
  <c r="X35" i="3" s="1"/>
  <c r="D37" i="3"/>
  <c r="AB14" i="3" s="1"/>
  <c r="D32" i="3"/>
  <c r="X17" i="3" s="1"/>
  <c r="D23" i="3"/>
  <c r="AB7" i="3" s="1"/>
  <c r="D16" i="3"/>
  <c r="X8" i="3" s="1"/>
  <c r="K12" i="3"/>
  <c r="E4" i="3"/>
  <c r="C198" i="4"/>
  <c r="AA120" i="4" s="1"/>
  <c r="C182" i="4"/>
  <c r="W111" i="4" s="1"/>
  <c r="C174" i="4"/>
  <c r="AA102" i="4" s="1"/>
  <c r="C144" i="4"/>
  <c r="AA86" i="4" s="1"/>
  <c r="C120" i="4"/>
  <c r="W77" i="4" s="1"/>
  <c r="C96" i="4"/>
  <c r="W53" i="4" s="1"/>
  <c r="C85" i="4"/>
  <c r="AA41" i="4" s="1"/>
  <c r="C80" i="4"/>
  <c r="W44" i="4" s="1"/>
  <c r="C71" i="4"/>
  <c r="AA34" i="4" s="1"/>
  <c r="C69" i="4"/>
  <c r="AA32" i="4" s="1"/>
  <c r="C49" i="4"/>
  <c r="W27" i="4" s="1"/>
  <c r="C32" i="4"/>
  <c r="W17" i="4" s="1"/>
  <c r="C15" i="4"/>
  <c r="W7" i="4" s="1"/>
  <c r="F133" i="3"/>
  <c r="F117" i="3"/>
  <c r="F93" i="3"/>
  <c r="F77" i="3"/>
  <c r="F53" i="3"/>
  <c r="F45" i="3"/>
  <c r="F21" i="3"/>
  <c r="F205" i="4"/>
  <c r="F102" i="3"/>
  <c r="F86" i="3"/>
  <c r="F62" i="3"/>
  <c r="F54" i="3"/>
  <c r="F30" i="3"/>
  <c r="F14" i="3"/>
  <c r="F206" i="4"/>
  <c r="F104" i="3"/>
  <c r="F96" i="3"/>
  <c r="F88" i="3"/>
  <c r="F80" i="3"/>
  <c r="F56" i="3"/>
  <c r="F48" i="3"/>
  <c r="F24" i="3"/>
  <c r="F106" i="3"/>
  <c r="F98" i="3"/>
  <c r="F90" i="3"/>
  <c r="F82" i="3"/>
  <c r="F58" i="3"/>
  <c r="F50" i="3"/>
  <c r="F26" i="3"/>
  <c r="F18" i="3"/>
  <c r="P130" i="3"/>
  <c r="P105" i="3"/>
  <c r="P113" i="3"/>
  <c r="P79" i="3"/>
  <c r="P67" i="3"/>
  <c r="P19" i="3"/>
  <c r="N55" i="4"/>
  <c r="N75" i="4"/>
  <c r="P50" i="3"/>
  <c r="P42" i="3"/>
  <c r="P74" i="3"/>
  <c r="P104" i="3"/>
  <c r="P96" i="3"/>
  <c r="P142" i="3"/>
  <c r="P67" i="7"/>
  <c r="P66" i="7"/>
  <c r="P62" i="7"/>
  <c r="N61" i="7"/>
  <c r="N59" i="7"/>
  <c r="P58" i="7"/>
  <c r="P41" i="7"/>
  <c r="P134" i="3"/>
  <c r="P131" i="3"/>
  <c r="P177" i="3"/>
  <c r="P176" i="3"/>
  <c r="P26" i="3"/>
  <c r="P102" i="7"/>
  <c r="N102" i="7"/>
  <c r="J97" i="7"/>
  <c r="N95" i="7"/>
  <c r="N94" i="7"/>
  <c r="P83" i="7"/>
  <c r="P79" i="7"/>
  <c r="P77" i="7"/>
  <c r="P72" i="7"/>
  <c r="J70" i="7"/>
  <c r="P69" i="7"/>
  <c r="P65" i="7"/>
  <c r="P63" i="7"/>
  <c r="P57" i="7"/>
  <c r="P54" i="7"/>
  <c r="P53" i="7"/>
  <c r="P34" i="7"/>
  <c r="P27" i="7"/>
  <c r="P26" i="7"/>
  <c r="P17" i="7"/>
  <c r="L24" i="7"/>
  <c r="L47" i="7"/>
  <c r="L56" i="7"/>
  <c r="L66" i="7"/>
  <c r="L77" i="7"/>
  <c r="J22" i="7"/>
  <c r="J66" i="7"/>
  <c r="J96" i="7"/>
  <c r="J98" i="7"/>
  <c r="L147" i="7"/>
  <c r="J147" i="7"/>
  <c r="L146" i="7"/>
  <c r="L145" i="7"/>
  <c r="J145" i="7"/>
  <c r="L143" i="7"/>
  <c r="J143" i="7"/>
  <c r="L141" i="7"/>
  <c r="J141" i="7"/>
  <c r="L138" i="7"/>
  <c r="J138" i="7"/>
  <c r="J137" i="7"/>
  <c r="L134" i="7"/>
  <c r="J134" i="7"/>
  <c r="L133" i="7"/>
  <c r="J133" i="7"/>
  <c r="L131" i="7"/>
  <c r="J131" i="7"/>
  <c r="L130" i="7"/>
  <c r="L129" i="7"/>
  <c r="J129" i="7"/>
  <c r="L127" i="7"/>
  <c r="J127" i="7"/>
  <c r="L125" i="7"/>
  <c r="J125" i="7"/>
  <c r="J121" i="7"/>
  <c r="J120" i="7"/>
  <c r="J117" i="7"/>
  <c r="J104" i="7"/>
  <c r="L94" i="7"/>
  <c r="L81" i="7"/>
  <c r="J73" i="7"/>
  <c r="J62" i="7"/>
  <c r="Q15" i="7"/>
  <c r="Q86" i="7"/>
  <c r="Q87" i="7"/>
  <c r="O65" i="7"/>
  <c r="O66" i="7"/>
  <c r="O70" i="7"/>
  <c r="O74" i="7"/>
  <c r="O82" i="7"/>
  <c r="O86" i="7"/>
  <c r="O89" i="7"/>
  <c r="O90" i="7"/>
  <c r="O93" i="7"/>
  <c r="O94" i="7"/>
  <c r="O95" i="7"/>
  <c r="M35" i="7"/>
  <c r="M50" i="7"/>
  <c r="M57" i="7"/>
  <c r="M58" i="7"/>
  <c r="M59" i="7"/>
  <c r="M73" i="7"/>
  <c r="M75" i="7"/>
  <c r="M81" i="7"/>
  <c r="M88" i="7"/>
  <c r="M91" i="7"/>
  <c r="M94" i="7"/>
  <c r="M95" i="7"/>
  <c r="M96" i="7"/>
  <c r="M97" i="7"/>
  <c r="K21" i="7"/>
  <c r="K25" i="7"/>
  <c r="K39" i="7"/>
  <c r="K70" i="7"/>
  <c r="K73" i="7"/>
  <c r="K74" i="7"/>
  <c r="K82" i="7"/>
  <c r="K86" i="7"/>
  <c r="K87" i="7"/>
  <c r="K89" i="7"/>
  <c r="K90" i="7"/>
  <c r="K93" i="7"/>
  <c r="K94" i="7"/>
  <c r="K97" i="7"/>
  <c r="J79" i="7"/>
  <c r="L75" i="7"/>
  <c r="Q58" i="7"/>
  <c r="N173" i="7"/>
  <c r="N165" i="7"/>
  <c r="N160" i="7"/>
  <c r="N149" i="7"/>
  <c r="N143" i="7"/>
  <c r="N135" i="7"/>
  <c r="N127" i="7"/>
  <c r="N123" i="7"/>
  <c r="P119" i="7"/>
  <c r="N119" i="7"/>
  <c r="P118" i="7"/>
  <c r="P107" i="7"/>
  <c r="N107" i="7"/>
  <c r="P106" i="7"/>
  <c r="N106" i="7"/>
  <c r="N105" i="7"/>
  <c r="P103" i="7"/>
  <c r="N99" i="7"/>
  <c r="P97" i="7"/>
  <c r="N97" i="7"/>
  <c r="P96" i="7"/>
  <c r="P93" i="7"/>
  <c r="P91" i="7"/>
  <c r="N91" i="7"/>
  <c r="P88" i="7"/>
  <c r="P87" i="7"/>
  <c r="N85" i="7"/>
  <c r="P82" i="7"/>
  <c r="P81" i="7"/>
  <c r="N81" i="7"/>
  <c r="N80" i="7"/>
  <c r="P78" i="7"/>
  <c r="P74" i="7"/>
  <c r="P71" i="7"/>
  <c r="P70" i="7"/>
  <c r="N69" i="7"/>
  <c r="P64" i="7"/>
  <c r="P61" i="7"/>
  <c r="P59" i="7"/>
  <c r="P56" i="7"/>
  <c r="N55" i="7"/>
  <c r="P51" i="7"/>
  <c r="P47" i="7"/>
  <c r="P45" i="7"/>
  <c r="P39" i="7"/>
  <c r="P38" i="7"/>
  <c r="P33" i="7"/>
  <c r="P24" i="7"/>
  <c r="P22" i="7"/>
  <c r="P19" i="7"/>
  <c r="O31" i="7"/>
  <c r="O13" i="7"/>
  <c r="O16" i="7"/>
  <c r="K178" i="3"/>
  <c r="K94" i="3"/>
  <c r="K125" i="3"/>
  <c r="K115" i="3"/>
  <c r="K48" i="3"/>
  <c r="K21" i="3"/>
  <c r="K29" i="3"/>
  <c r="K31" i="3"/>
  <c r="P117" i="7"/>
  <c r="P105" i="7"/>
  <c r="K105" i="7"/>
  <c r="P104" i="7"/>
  <c r="N103" i="7"/>
  <c r="K95" i="7"/>
  <c r="K103" i="7"/>
  <c r="P80" i="7"/>
  <c r="N78" i="7"/>
  <c r="P73" i="7"/>
  <c r="C221" i="8"/>
  <c r="W59" i="8" s="1"/>
  <c r="P101" i="7"/>
  <c r="K98" i="7"/>
  <c r="P55" i="7"/>
  <c r="P48" i="7"/>
  <c r="F61" i="4"/>
  <c r="F77" i="4"/>
  <c r="F93" i="4"/>
  <c r="F117" i="4"/>
  <c r="C4" i="3"/>
  <c r="C9" i="3"/>
  <c r="C157" i="3"/>
  <c r="W97" i="3" s="1"/>
  <c r="C139" i="3"/>
  <c r="AA85" i="3" s="1"/>
  <c r="C123" i="3"/>
  <c r="AA76" i="3" s="1"/>
  <c r="C107" i="3"/>
  <c r="AA67" i="3" s="1"/>
  <c r="C80" i="3"/>
  <c r="W44" i="3" s="1"/>
  <c r="C54" i="3"/>
  <c r="AA24" i="3" s="1"/>
  <c r="C47" i="3"/>
  <c r="W25" i="3" s="1"/>
  <c r="C37" i="3"/>
  <c r="AA14" i="3" s="1"/>
  <c r="C23" i="3"/>
  <c r="AA7" i="3" s="1"/>
  <c r="C17" i="3"/>
  <c r="W9" i="3" s="1"/>
  <c r="D157" i="3"/>
  <c r="X97" i="3" s="1"/>
  <c r="D139" i="3"/>
  <c r="AB85" i="3" s="1"/>
  <c r="D123" i="3"/>
  <c r="AB76" i="3" s="1"/>
  <c r="D107" i="3"/>
  <c r="AB67" i="3" s="1"/>
  <c r="D80" i="3"/>
  <c r="X44" i="3" s="1"/>
  <c r="D79" i="3"/>
  <c r="X43" i="3" s="1"/>
  <c r="D70" i="3"/>
  <c r="AB33" i="3" s="1"/>
  <c r="D63" i="3"/>
  <c r="X34" i="3" s="1"/>
  <c r="D54" i="3"/>
  <c r="AB24" i="3" s="1"/>
  <c r="D53" i="3"/>
  <c r="AB23" i="3" s="1"/>
  <c r="D48" i="3"/>
  <c r="X26" i="3" s="1"/>
  <c r="D47" i="3"/>
  <c r="X25" i="3" s="1"/>
  <c r="D38" i="3"/>
  <c r="AB15" i="3" s="1"/>
  <c r="D31" i="3"/>
  <c r="X16" i="3" s="1"/>
  <c r="D21" i="3"/>
  <c r="AB5" i="3" s="1"/>
  <c r="D17" i="3"/>
  <c r="X9" i="3" s="1"/>
  <c r="J12" i="3"/>
  <c r="J24" i="3"/>
  <c r="C189" i="4"/>
  <c r="W119" i="4" s="1"/>
  <c r="C176" i="4"/>
  <c r="AA104" i="4" s="1"/>
  <c r="C168" i="4"/>
  <c r="W104" i="4" s="1"/>
  <c r="C163" i="4"/>
  <c r="AA98" i="4" s="1"/>
  <c r="C152" i="4"/>
  <c r="W95" i="4" s="1"/>
  <c r="C147" i="4"/>
  <c r="AA89" i="4" s="1"/>
  <c r="C134" i="4"/>
  <c r="W84" i="4" s="1"/>
  <c r="C131" i="4"/>
  <c r="AA80" i="4" s="1"/>
  <c r="C119" i="4"/>
  <c r="W76" i="4" s="1"/>
  <c r="C86" i="4"/>
  <c r="AA42" i="4" s="1"/>
  <c r="C79" i="4"/>
  <c r="W43" i="4" s="1"/>
  <c r="C64" i="4"/>
  <c r="W35" i="4" s="1"/>
  <c r="C53" i="4"/>
  <c r="AA23" i="4" s="1"/>
  <c r="C47" i="4"/>
  <c r="W25" i="4" s="1"/>
  <c r="C38" i="4"/>
  <c r="AA15" i="4" s="1"/>
  <c r="C31" i="4"/>
  <c r="W16" i="4" s="1"/>
  <c r="C21" i="4"/>
  <c r="AA5" i="4" s="1"/>
  <c r="D190" i="4"/>
  <c r="X120" i="4" s="1"/>
  <c r="D184" i="4"/>
  <c r="X113" i="4" s="1"/>
  <c r="D176" i="4"/>
  <c r="AB104" i="4" s="1"/>
  <c r="D168" i="4"/>
  <c r="X104" i="4" s="1"/>
  <c r="D163" i="4"/>
  <c r="AB98" i="4" s="1"/>
  <c r="F143" i="3"/>
  <c r="F175" i="3"/>
  <c r="F111" i="3"/>
  <c r="F103" i="3"/>
  <c r="F55" i="3"/>
  <c r="M55" i="3"/>
  <c r="F23" i="3"/>
  <c r="K23" i="3"/>
  <c r="F183" i="4"/>
  <c r="L183" i="4"/>
  <c r="F175" i="4"/>
  <c r="F167" i="4"/>
  <c r="F173" i="3"/>
  <c r="F141" i="3"/>
  <c r="F125" i="3"/>
  <c r="F109" i="3"/>
  <c r="P109" i="3"/>
  <c r="F85" i="3"/>
  <c r="F69" i="3"/>
  <c r="K69" i="3"/>
  <c r="F37" i="3"/>
  <c r="F13" i="3"/>
  <c r="F197" i="4"/>
  <c r="F189" i="4"/>
  <c r="F25" i="3"/>
  <c r="F57" i="3"/>
  <c r="F73" i="3"/>
  <c r="N73" i="3"/>
  <c r="F97" i="3"/>
  <c r="M97" i="3"/>
  <c r="F105" i="3"/>
  <c r="F121" i="3"/>
  <c r="F137" i="3"/>
  <c r="F161" i="3"/>
  <c r="M161" i="3"/>
  <c r="K23" i="7"/>
  <c r="P95" i="7"/>
  <c r="P86" i="7"/>
  <c r="P85" i="7"/>
  <c r="K75" i="7"/>
  <c r="K58" i="7"/>
  <c r="P45" i="3"/>
  <c r="K101" i="7"/>
  <c r="N101" i="7"/>
  <c r="P99" i="7"/>
  <c r="K99" i="7"/>
  <c r="P98" i="7"/>
  <c r="K96" i="7"/>
  <c r="P94" i="7"/>
  <c r="K91" i="7"/>
  <c r="P90" i="7"/>
  <c r="P89" i="7"/>
  <c r="P75" i="7"/>
  <c r="K71" i="7"/>
  <c r="K66" i="7"/>
  <c r="K57" i="7"/>
  <c r="P32" i="7"/>
  <c r="K30" i="7"/>
  <c r="P30" i="7"/>
  <c r="K19" i="7"/>
  <c r="C223" i="8"/>
  <c r="W61" i="8" s="1"/>
  <c r="K59" i="7"/>
  <c r="O58" i="7"/>
  <c r="O57" i="7"/>
  <c r="K50" i="7"/>
  <c r="K29" i="7"/>
  <c r="C205" i="7"/>
  <c r="W59" i="7" s="1"/>
  <c r="C79" i="3"/>
  <c r="W43" i="3" s="1"/>
  <c r="C91" i="3"/>
  <c r="AA47" i="3" s="1"/>
  <c r="C96" i="3"/>
  <c r="W64" i="3" s="1"/>
  <c r="C109" i="3"/>
  <c r="W70" i="3" s="1"/>
  <c r="C126" i="3"/>
  <c r="W80" i="3" s="1"/>
  <c r="C142" i="3"/>
  <c r="W89" i="3" s="1"/>
  <c r="O96" i="7"/>
  <c r="O88" i="7"/>
  <c r="O73" i="7"/>
  <c r="J26" i="7"/>
  <c r="J14" i="7"/>
  <c r="K15" i="3"/>
  <c r="K13" i="3"/>
  <c r="K42" i="3"/>
  <c r="K67" i="3"/>
  <c r="K90" i="3"/>
  <c r="K141" i="3"/>
  <c r="K121" i="3"/>
  <c r="P37" i="3"/>
  <c r="P69" i="3"/>
  <c r="P22" i="3"/>
  <c r="P179" i="3"/>
  <c r="P162" i="3"/>
  <c r="P135" i="3"/>
  <c r="P129" i="3"/>
  <c r="P24" i="3"/>
  <c r="P126" i="3"/>
  <c r="P103" i="3"/>
  <c r="P111" i="3"/>
  <c r="P80" i="3"/>
  <c r="P49" i="3"/>
  <c r="P57" i="3"/>
  <c r="P34" i="3"/>
  <c r="P23" i="3"/>
  <c r="P14" i="3"/>
  <c r="P48" i="3"/>
  <c r="P64" i="3"/>
  <c r="P40" i="3"/>
  <c r="P56" i="3"/>
  <c r="P81" i="3"/>
  <c r="P97" i="3"/>
  <c r="P118" i="3"/>
  <c r="P94" i="3"/>
  <c r="P110" i="3"/>
  <c r="P127" i="3"/>
  <c r="P137" i="3"/>
  <c r="P174" i="3"/>
  <c r="P99" i="3"/>
  <c r="L165" i="3"/>
  <c r="N165" i="3"/>
  <c r="M166" i="3"/>
  <c r="K167" i="3"/>
  <c r="M167" i="3"/>
  <c r="K168" i="3"/>
  <c r="M168" i="3"/>
  <c r="K169" i="3"/>
  <c r="N169" i="3"/>
  <c r="P169" i="3"/>
  <c r="L170" i="3"/>
  <c r="K171" i="3"/>
  <c r="M171" i="3"/>
  <c r="P171" i="3"/>
  <c r="K40" i="3"/>
  <c r="K62" i="3"/>
  <c r="K34" i="3"/>
  <c r="K57" i="3"/>
  <c r="K18" i="3"/>
  <c r="K49" i="3"/>
  <c r="K65" i="3"/>
  <c r="K39" i="3"/>
  <c r="K55" i="3"/>
  <c r="K81" i="3"/>
  <c r="K97" i="3"/>
  <c r="K113" i="3"/>
  <c r="K133" i="3"/>
  <c r="K134" i="3"/>
  <c r="K147" i="3"/>
  <c r="K179" i="3"/>
  <c r="K175" i="3"/>
  <c r="K85" i="3"/>
  <c r="K101" i="3"/>
  <c r="K95" i="3"/>
  <c r="K128" i="3"/>
  <c r="K143" i="3"/>
  <c r="K177" i="3"/>
  <c r="N157" i="3"/>
  <c r="K165" i="3"/>
  <c r="M165" i="3"/>
  <c r="L166" i="3"/>
  <c r="N166" i="3"/>
  <c r="P166" i="3"/>
  <c r="L167" i="3"/>
  <c r="N167" i="3"/>
  <c r="P167" i="3"/>
  <c r="J168" i="3"/>
  <c r="N168" i="3"/>
  <c r="P168" i="3"/>
  <c r="J169" i="3"/>
  <c r="L169" i="3"/>
  <c r="K170" i="3"/>
  <c r="M170" i="3"/>
  <c r="P170" i="3"/>
  <c r="J171" i="3"/>
  <c r="L171" i="3"/>
  <c r="N171" i="3"/>
  <c r="J50" i="3"/>
  <c r="M26" i="3"/>
  <c r="L121" i="3"/>
  <c r="K149" i="3"/>
  <c r="M149" i="3"/>
  <c r="M150" i="3"/>
  <c r="N151" i="3"/>
  <c r="P151" i="3"/>
  <c r="L152" i="3"/>
  <c r="N152" i="3"/>
  <c r="K153" i="3"/>
  <c r="M153" i="3"/>
  <c r="P153" i="3"/>
  <c r="J154" i="3"/>
  <c r="L154" i="3"/>
  <c r="K155" i="3"/>
  <c r="N155" i="3"/>
  <c r="P155" i="3"/>
  <c r="L149" i="3"/>
  <c r="N149" i="3"/>
  <c r="P149" i="3"/>
  <c r="L150" i="3"/>
  <c r="N150" i="3"/>
  <c r="P150" i="3"/>
  <c r="K151" i="3"/>
  <c r="M151" i="3"/>
  <c r="K152" i="3"/>
  <c r="M152" i="3"/>
  <c r="J153" i="3"/>
  <c r="L153" i="3"/>
  <c r="K154" i="3"/>
  <c r="N154" i="3"/>
  <c r="P154" i="3"/>
  <c r="M155" i="3"/>
  <c r="N25" i="3"/>
  <c r="N85" i="3"/>
  <c r="K26" i="3"/>
  <c r="K14" i="3"/>
  <c r="K47" i="3"/>
  <c r="K63" i="3"/>
  <c r="K79" i="3"/>
  <c r="K33" i="3"/>
  <c r="K27" i="3"/>
  <c r="K17" i="3"/>
  <c r="K35" i="3"/>
  <c r="K43" i="3"/>
  <c r="K59" i="3"/>
  <c r="K75" i="3"/>
  <c r="K50" i="3"/>
  <c r="K66" i="3"/>
  <c r="K30" i="3"/>
  <c r="K25" i="3"/>
  <c r="K19" i="3"/>
  <c r="K38" i="3"/>
  <c r="K45" i="3"/>
  <c r="K54" i="3"/>
  <c r="K61" i="3"/>
  <c r="K70" i="3"/>
  <c r="K77" i="3"/>
  <c r="K51" i="3"/>
  <c r="K71" i="3"/>
  <c r="K80" i="3"/>
  <c r="K87" i="3"/>
  <c r="K96" i="3"/>
  <c r="K103" i="3"/>
  <c r="K112" i="3"/>
  <c r="K119" i="3"/>
  <c r="K86" i="3"/>
  <c r="K93" i="3"/>
  <c r="K102" i="3"/>
  <c r="K109" i="3"/>
  <c r="K118" i="3"/>
  <c r="K130" i="3"/>
  <c r="K137" i="3"/>
  <c r="K129" i="3"/>
  <c r="K138" i="3"/>
  <c r="K144" i="3"/>
  <c r="K159" i="3"/>
  <c r="K176" i="3"/>
  <c r="K163" i="3"/>
  <c r="K82" i="3"/>
  <c r="K89" i="3"/>
  <c r="K98" i="3"/>
  <c r="K114" i="3"/>
  <c r="K88" i="3"/>
  <c r="K104" i="3"/>
  <c r="K120" i="3"/>
  <c r="K135" i="3"/>
  <c r="K136" i="3"/>
  <c r="K157" i="3"/>
  <c r="N112" i="3"/>
  <c r="N144" i="3"/>
  <c r="N13" i="3"/>
  <c r="N69" i="3"/>
  <c r="M16" i="3"/>
  <c r="N93" i="3"/>
  <c r="J133" i="3"/>
  <c r="P63" i="3"/>
  <c r="K63" i="8"/>
  <c r="O61" i="8"/>
  <c r="O59" i="8"/>
  <c r="K56" i="8"/>
  <c r="O54" i="8"/>
  <c r="Q49" i="8"/>
  <c r="K47" i="8"/>
  <c r="O45" i="8"/>
  <c r="O43" i="8"/>
  <c r="O40" i="8"/>
  <c r="K38" i="8"/>
  <c r="Q33" i="8"/>
  <c r="K31" i="8"/>
  <c r="O29" i="8"/>
  <c r="Q26" i="8"/>
  <c r="O24" i="8"/>
  <c r="K22" i="8"/>
  <c r="O17" i="8"/>
  <c r="K15" i="8"/>
  <c r="Q13" i="8"/>
  <c r="Q227" i="8"/>
  <c r="J29" i="3"/>
  <c r="N104" i="3"/>
  <c r="N96" i="3"/>
  <c r="N125" i="3"/>
  <c r="N176" i="3"/>
  <c r="N22" i="3"/>
  <c r="M90" i="3"/>
  <c r="K173" i="3"/>
  <c r="K145" i="3"/>
  <c r="K161" i="3"/>
  <c r="K146" i="3"/>
  <c r="K139" i="3"/>
  <c r="K123" i="3"/>
  <c r="K131" i="3"/>
  <c r="K107" i="3"/>
  <c r="K91" i="3"/>
  <c r="K117" i="3"/>
  <c r="K105" i="3"/>
  <c r="M79" i="4"/>
  <c r="M177" i="4"/>
  <c r="L16" i="3"/>
  <c r="N61" i="3"/>
  <c r="L62" i="3"/>
  <c r="L95" i="3"/>
  <c r="N137" i="3"/>
  <c r="N118" i="3"/>
  <c r="N77" i="3"/>
  <c r="N45" i="3"/>
  <c r="N46" i="3"/>
  <c r="N32" i="3"/>
  <c r="N17" i="3"/>
  <c r="N26" i="3"/>
  <c r="N33" i="3"/>
  <c r="N159" i="3"/>
  <c r="N173" i="3"/>
  <c r="N131" i="3"/>
  <c r="N138" i="3"/>
  <c r="N119" i="3"/>
  <c r="N103" i="3"/>
  <c r="N87" i="3"/>
  <c r="N111" i="3"/>
  <c r="L178" i="3"/>
  <c r="L31" i="3"/>
  <c r="L130" i="3"/>
  <c r="L89" i="3"/>
  <c r="L77" i="3"/>
  <c r="L78" i="3"/>
  <c r="L46" i="3"/>
  <c r="M147" i="3"/>
  <c r="M137" i="3"/>
  <c r="M70" i="3"/>
  <c r="M22" i="3"/>
  <c r="M152" i="4"/>
  <c r="M104" i="4"/>
  <c r="M118" i="4"/>
  <c r="L18" i="3"/>
  <c r="N50" i="3"/>
  <c r="N82" i="3"/>
  <c r="N98" i="3"/>
  <c r="M24" i="3"/>
  <c r="L88" i="3"/>
  <c r="L104" i="3"/>
  <c r="N14" i="3"/>
  <c r="N117" i="3"/>
  <c r="K13" i="6"/>
  <c r="C4" i="6"/>
  <c r="D61" i="1"/>
  <c r="C206" i="7"/>
  <c r="W60" i="7" s="1"/>
  <c r="C6" i="5"/>
  <c r="C6" i="6"/>
  <c r="H88" i="1"/>
  <c r="C177" i="6"/>
  <c r="W54" i="6" s="1"/>
  <c r="H61" i="1"/>
  <c r="C209" i="7"/>
  <c r="W63" i="7" s="1"/>
  <c r="C8" i="6"/>
  <c r="L88" i="1"/>
  <c r="C179" i="6"/>
  <c r="W56" i="6" s="1"/>
  <c r="L61" i="1"/>
  <c r="C211" i="7"/>
  <c r="W65" i="7" s="1"/>
  <c r="K14" i="8"/>
  <c r="Q147" i="8"/>
  <c r="O173" i="8"/>
  <c r="D74" i="4"/>
  <c r="AB37" i="4" s="1"/>
  <c r="D70" i="4"/>
  <c r="AB33" i="4" s="1"/>
  <c r="D59" i="4"/>
  <c r="AB29" i="4" s="1"/>
  <c r="D58" i="4"/>
  <c r="AB28" i="4" s="1"/>
  <c r="D54" i="4"/>
  <c r="AB24" i="4" s="1"/>
  <c r="C93" i="5"/>
  <c r="Q52" i="5" s="1"/>
  <c r="C53" i="5"/>
  <c r="AA23" i="5" s="1"/>
  <c r="C31" i="5"/>
  <c r="W16" i="5" s="1"/>
  <c r="C29" i="5"/>
  <c r="W14" i="5" s="1"/>
  <c r="C219" i="5"/>
  <c r="AA131" i="5" s="1"/>
  <c r="C209" i="5"/>
  <c r="W129" i="5" s="1"/>
  <c r="C206" i="5"/>
  <c r="W126" i="5" s="1"/>
  <c r="C169" i="5"/>
  <c r="W105" i="5" s="1"/>
  <c r="C120" i="5"/>
  <c r="W77" i="5" s="1"/>
  <c r="C70" i="5"/>
  <c r="AA33" i="5" s="1"/>
  <c r="C17" i="5"/>
  <c r="W9" i="5" s="1"/>
  <c r="D153" i="5"/>
  <c r="X96" i="5" s="1"/>
  <c r="D152" i="5"/>
  <c r="X95" i="5" s="1"/>
  <c r="D150" i="5"/>
  <c r="X93" i="5" s="1"/>
  <c r="D141" i="5"/>
  <c r="AB83" i="5" s="1"/>
  <c r="D137" i="5"/>
  <c r="X87" i="5" s="1"/>
  <c r="D136" i="5"/>
  <c r="X86" i="5" s="1"/>
  <c r="D134" i="5"/>
  <c r="X84" i="5" s="1"/>
  <c r="D125" i="5"/>
  <c r="AB74" i="5" s="1"/>
  <c r="D121" i="5"/>
  <c r="X78" i="5" s="1"/>
  <c r="D120" i="5"/>
  <c r="X77" i="5" s="1"/>
  <c r="D77" i="5"/>
  <c r="X41" i="5" s="1"/>
  <c r="D39" i="5"/>
  <c r="AB16" i="5" s="1"/>
  <c r="D37" i="5"/>
  <c r="AB14" i="5" s="1"/>
  <c r="D31" i="5"/>
  <c r="X16" i="5" s="1"/>
  <c r="D21" i="5"/>
  <c r="AB5" i="5" s="1"/>
  <c r="C160" i="6"/>
  <c r="W103" i="6" s="1"/>
  <c r="C158" i="6"/>
  <c r="W101" i="6" s="1"/>
  <c r="C142" i="6"/>
  <c r="W92" i="6" s="1"/>
  <c r="C139" i="6"/>
  <c r="AA88" i="6" s="1"/>
  <c r="C131" i="6"/>
  <c r="W88" i="6" s="1"/>
  <c r="C112" i="6"/>
  <c r="W76" i="6" s="1"/>
  <c r="C110" i="6"/>
  <c r="W74" i="6" s="1"/>
  <c r="C96" i="6"/>
  <c r="W67" i="6" s="1"/>
  <c r="C91" i="6"/>
  <c r="AA47" i="6" s="1"/>
  <c r="C82" i="6"/>
  <c r="W46" i="6" s="1"/>
  <c r="C74" i="6"/>
  <c r="AA37" i="6" s="1"/>
  <c r="C70" i="6"/>
  <c r="AA33" i="6" s="1"/>
  <c r="C50" i="6"/>
  <c r="W28" i="6" s="1"/>
  <c r="C42" i="6"/>
  <c r="AA19" i="6" s="1"/>
  <c r="C39" i="6"/>
  <c r="AA16" i="6" s="1"/>
  <c r="C31" i="6"/>
  <c r="W16" i="6" s="1"/>
  <c r="C29" i="6"/>
  <c r="W14" i="6" s="1"/>
  <c r="C25" i="6"/>
  <c r="AA9" i="6" s="1"/>
  <c r="F69" i="4"/>
  <c r="F53" i="4"/>
  <c r="F149" i="5"/>
  <c r="P149" i="5"/>
  <c r="F133" i="5"/>
  <c r="P133" i="5"/>
  <c r="F151" i="5"/>
  <c r="J151" i="5"/>
  <c r="F135" i="5"/>
  <c r="J135" i="5"/>
  <c r="F119" i="5"/>
  <c r="P119" i="5"/>
  <c r="C67" i="7"/>
  <c r="W38" i="7" s="1"/>
  <c r="C70" i="7"/>
  <c r="AA33" i="7" s="1"/>
  <c r="C74" i="7"/>
  <c r="AA37" i="7" s="1"/>
  <c r="C75" i="7"/>
  <c r="AA38" i="7" s="1"/>
  <c r="C80" i="7"/>
  <c r="W44" i="7" s="1"/>
  <c r="C82" i="7"/>
  <c r="W46" i="7" s="1"/>
  <c r="C83" i="7"/>
  <c r="W47" i="7" s="1"/>
  <c r="C86" i="7"/>
  <c r="AA42" i="7" s="1"/>
  <c r="C90" i="7"/>
  <c r="AA46" i="7" s="1"/>
  <c r="C91" i="7"/>
  <c r="AA47" i="7" s="1"/>
  <c r="C96" i="7"/>
  <c r="W53" i="7" s="1"/>
  <c r="C98" i="7"/>
  <c r="W55" i="7" s="1"/>
  <c r="C99" i="7"/>
  <c r="W56" i="7" s="1"/>
  <c r="C102" i="7"/>
  <c r="AA51" i="7" s="1"/>
  <c r="C104" i="7"/>
  <c r="AA53" i="7" s="1"/>
  <c r="C106" i="7"/>
  <c r="AA55" i="7" s="1"/>
  <c r="C107" i="7"/>
  <c r="AA56" i="7" s="1"/>
  <c r="C120" i="7"/>
  <c r="W80" i="7" s="1"/>
  <c r="C122" i="7"/>
  <c r="W82" i="7" s="1"/>
  <c r="C123" i="7"/>
  <c r="W83" i="7" s="1"/>
  <c r="C126" i="7"/>
  <c r="AA78" i="7" s="1"/>
  <c r="C128" i="7"/>
  <c r="AA80" i="7" s="1"/>
  <c r="C130" i="7"/>
  <c r="AA82" i="7" s="1"/>
  <c r="C131" i="7"/>
  <c r="AA83" i="7" s="1"/>
  <c r="C134" i="7"/>
  <c r="W87" i="7" s="1"/>
  <c r="C136" i="7"/>
  <c r="W89" i="7" s="1"/>
  <c r="C138" i="7"/>
  <c r="W91" i="7" s="1"/>
  <c r="C139" i="7"/>
  <c r="W92" i="7" s="1"/>
  <c r="C142" i="7"/>
  <c r="AA87" i="7" s="1"/>
  <c r="C144" i="7"/>
  <c r="AA89" i="7" s="1"/>
  <c r="C146" i="7"/>
  <c r="AA91" i="7" s="1"/>
  <c r="C147" i="7"/>
  <c r="AA92" i="7" s="1"/>
  <c r="C150" i="7"/>
  <c r="W96" i="7" s="1"/>
  <c r="C152" i="7"/>
  <c r="W98" i="7" s="1"/>
  <c r="C154" i="7"/>
  <c r="W100" i="7" s="1"/>
  <c r="C155" i="7"/>
  <c r="W101" i="7" s="1"/>
  <c r="C158" i="7"/>
  <c r="AA96" i="7" s="1"/>
  <c r="C162" i="7"/>
  <c r="AA100" i="7" s="1"/>
  <c r="C163" i="7"/>
  <c r="AA101" i="7" s="1"/>
  <c r="C166" i="7"/>
  <c r="W105" i="7" s="1"/>
  <c r="C168" i="7"/>
  <c r="W107" i="7" s="1"/>
  <c r="C170" i="7"/>
  <c r="W109" i="7" s="1"/>
  <c r="C171" i="7"/>
  <c r="W110" i="7" s="1"/>
  <c r="C174" i="7"/>
  <c r="AA105" i="7" s="1"/>
  <c r="C176" i="7"/>
  <c r="AA107" i="7" s="1"/>
  <c r="C178" i="7"/>
  <c r="AA109" i="7" s="1"/>
  <c r="C179" i="7"/>
  <c r="AA110" i="7" s="1"/>
  <c r="C182" i="7"/>
  <c r="W114" i="7" s="1"/>
  <c r="C184" i="7"/>
  <c r="W116" i="7" s="1"/>
  <c r="C186" i="7"/>
  <c r="W118" i="7" s="1"/>
  <c r="C187" i="7"/>
  <c r="W119" i="7" s="1"/>
  <c r="C190" i="7"/>
  <c r="W123" i="7" s="1"/>
  <c r="C192" i="7"/>
  <c r="W125" i="7" s="1"/>
  <c r="C194" i="7"/>
  <c r="W127" i="7" s="1"/>
  <c r="C195" i="7"/>
  <c r="W128" i="7" s="1"/>
  <c r="C198" i="7"/>
  <c r="AA123" i="7" s="1"/>
  <c r="C200" i="7"/>
  <c r="AA125" i="7" s="1"/>
  <c r="C202" i="7"/>
  <c r="AA127" i="7" s="1"/>
  <c r="C203" i="7"/>
  <c r="AA128" i="7" s="1"/>
  <c r="C208" i="7"/>
  <c r="W62" i="7" s="1"/>
  <c r="C176" i="6"/>
  <c r="W53" i="6" s="1"/>
  <c r="D13" i="6"/>
  <c r="X5" i="6" s="1"/>
  <c r="D15" i="6"/>
  <c r="X7" i="6" s="1"/>
  <c r="F17" i="6"/>
  <c r="P17" i="6"/>
  <c r="D19" i="6"/>
  <c r="X11" i="6" s="1"/>
  <c r="F21" i="6"/>
  <c r="P21" i="6"/>
  <c r="F23" i="6"/>
  <c r="K23" i="6"/>
  <c r="D24" i="6"/>
  <c r="AB8" i="6" s="1"/>
  <c r="D25" i="6"/>
  <c r="AB9" i="6" s="1"/>
  <c r="D26" i="6"/>
  <c r="AB10" i="6" s="1"/>
  <c r="D29" i="6"/>
  <c r="X14" i="6" s="1"/>
  <c r="D31" i="6"/>
  <c r="X16" i="6" s="1"/>
  <c r="F33" i="6"/>
  <c r="M33" i="6"/>
  <c r="D35" i="6"/>
  <c r="X20" i="6" s="1"/>
  <c r="F39" i="6"/>
  <c r="M39" i="6"/>
  <c r="F45" i="6"/>
  <c r="D50" i="6"/>
  <c r="X28" i="6" s="1"/>
  <c r="F61" i="6"/>
  <c r="L61" i="6"/>
  <c r="D66" i="6"/>
  <c r="X37" i="6" s="1"/>
  <c r="F77" i="6"/>
  <c r="D82" i="6"/>
  <c r="X46" i="6" s="1"/>
  <c r="F89" i="6"/>
  <c r="O89" i="6"/>
  <c r="D91" i="6"/>
  <c r="AB47" i="6" s="1"/>
  <c r="F95" i="6"/>
  <c r="P95" i="6"/>
  <c r="D96" i="6"/>
  <c r="X67" i="6" s="1"/>
  <c r="D97" i="6"/>
  <c r="X68" i="6" s="1"/>
  <c r="D101" i="6"/>
  <c r="AB64" i="6" s="1"/>
  <c r="F109" i="6"/>
  <c r="P109" i="6"/>
  <c r="D110" i="6"/>
  <c r="X74" i="6" s="1"/>
  <c r="F111" i="6"/>
  <c r="J111" i="6"/>
  <c r="D112" i="6"/>
  <c r="X76" i="6" s="1"/>
  <c r="D113" i="6"/>
  <c r="X77" i="6" s="1"/>
  <c r="D117" i="6"/>
  <c r="AB73" i="6" s="1"/>
  <c r="F127" i="6"/>
  <c r="D128" i="6"/>
  <c r="X85" i="6" s="1"/>
  <c r="D129" i="6"/>
  <c r="X86" i="6" s="1"/>
  <c r="D133" i="6"/>
  <c r="AB82" i="6" s="1"/>
  <c r="D135" i="6"/>
  <c r="AB84" i="6" s="1"/>
  <c r="F137" i="6"/>
  <c r="O137" i="6"/>
  <c r="D139" i="6"/>
  <c r="AB88" i="6" s="1"/>
  <c r="F141" i="6"/>
  <c r="J141" i="6"/>
  <c r="D142" i="6"/>
  <c r="X92" i="6" s="1"/>
  <c r="D146" i="6"/>
  <c r="X96" i="6" s="1"/>
  <c r="F161" i="6"/>
  <c r="M161" i="6"/>
  <c r="D163" i="6"/>
  <c r="X106" i="6" s="1"/>
  <c r="D178" i="6"/>
  <c r="X55" i="6" s="1"/>
  <c r="C15" i="6"/>
  <c r="W7" i="6" s="1"/>
  <c r="C17" i="6"/>
  <c r="W9" i="6" s="1"/>
  <c r="C21" i="6"/>
  <c r="AA5" i="6" s="1"/>
  <c r="C23" i="6"/>
  <c r="AA7" i="6" s="1"/>
  <c r="C37" i="6"/>
  <c r="AA14" i="6" s="1"/>
  <c r="C86" i="6"/>
  <c r="AA42" i="6" s="1"/>
  <c r="C88" i="6"/>
  <c r="AA44" i="6" s="1"/>
  <c r="C99" i="6"/>
  <c r="W70" i="6" s="1"/>
  <c r="C106" i="6"/>
  <c r="AA69" i="6" s="1"/>
  <c r="C115" i="6"/>
  <c r="W79" i="6" s="1"/>
  <c r="C122" i="6"/>
  <c r="AA78" i="6" s="1"/>
  <c r="C128" i="6"/>
  <c r="W85" i="6" s="1"/>
  <c r="F17" i="5"/>
  <c r="P17" i="5"/>
  <c r="D42" i="5"/>
  <c r="AB19" i="5" s="1"/>
  <c r="D43" i="5"/>
  <c r="AB20" i="5" s="1"/>
  <c r="F81" i="5"/>
  <c r="F169" i="5"/>
  <c r="N169" i="5"/>
  <c r="D183" i="5"/>
  <c r="X112" i="5" s="1"/>
  <c r="D191" i="5"/>
  <c r="AB112" i="5" s="1"/>
  <c r="D199" i="5"/>
  <c r="X121" i="5" s="1"/>
  <c r="D205" i="5"/>
  <c r="X125" i="5" s="1"/>
  <c r="D213" i="5"/>
  <c r="AB125" i="5" s="1"/>
  <c r="D221" i="5"/>
  <c r="X59" i="5" s="1"/>
  <c r="F223" i="5"/>
  <c r="J223" i="5"/>
  <c r="F45" i="5"/>
  <c r="D47" i="5"/>
  <c r="X25" i="5" s="1"/>
  <c r="F57" i="5"/>
  <c r="N57" i="5"/>
  <c r="F105" i="5"/>
  <c r="C77" i="5"/>
  <c r="W41" i="5" s="1"/>
  <c r="C37" i="5"/>
  <c r="AA14" i="5" s="1"/>
  <c r="C45" i="5"/>
  <c r="W23" i="5" s="1"/>
  <c r="C47" i="5"/>
  <c r="W25" i="5" s="1"/>
  <c r="P95" i="4"/>
  <c r="N174" i="3"/>
  <c r="N126" i="3"/>
  <c r="N114" i="3"/>
  <c r="N94" i="3"/>
  <c r="N109" i="3"/>
  <c r="N97" i="3"/>
  <c r="N90" i="3"/>
  <c r="N81" i="3"/>
  <c r="N74" i="3"/>
  <c r="N65" i="3"/>
  <c r="N58" i="3"/>
  <c r="N49" i="3"/>
  <c r="N42" i="3"/>
  <c r="N62" i="3"/>
  <c r="N51" i="3"/>
  <c r="N37" i="3"/>
  <c r="N16" i="3"/>
  <c r="J17" i="3"/>
  <c r="J118" i="3"/>
  <c r="J55" i="3"/>
  <c r="J88" i="3"/>
  <c r="N57" i="3"/>
  <c r="N107" i="3"/>
  <c r="N83" i="3"/>
  <c r="N99" i="3"/>
  <c r="N115" i="3"/>
  <c r="N122" i="3"/>
  <c r="N134" i="3"/>
  <c r="N141" i="3"/>
  <c r="N128" i="3"/>
  <c r="N135" i="3"/>
  <c r="N158" i="3"/>
  <c r="N177" i="3"/>
  <c r="N147" i="3"/>
  <c r="N179" i="3"/>
  <c r="N31" i="3"/>
  <c r="N27" i="3"/>
  <c r="N24" i="3"/>
  <c r="N15" i="3"/>
  <c r="N38" i="3"/>
  <c r="L26" i="3"/>
  <c r="P174" i="4"/>
  <c r="M82" i="4"/>
  <c r="M23" i="4"/>
  <c r="M175" i="4"/>
  <c r="M47" i="4"/>
  <c r="M73" i="4"/>
  <c r="M16" i="4"/>
  <c r="M129" i="4"/>
  <c r="M126" i="4"/>
  <c r="M31" i="4"/>
  <c r="M153" i="4"/>
  <c r="M211" i="4"/>
  <c r="M35" i="3"/>
  <c r="N23" i="3"/>
  <c r="N18" i="3"/>
  <c r="M13" i="3"/>
  <c r="N55" i="3"/>
  <c r="N80" i="3"/>
  <c r="N54" i="3"/>
  <c r="N70" i="3"/>
  <c r="N86" i="3"/>
  <c r="N102" i="3"/>
  <c r="N105" i="3"/>
  <c r="N139" i="3"/>
  <c r="N163" i="3"/>
  <c r="L37" i="3"/>
  <c r="L53" i="3"/>
  <c r="L69" i="3"/>
  <c r="L47" i="3"/>
  <c r="L70" i="3"/>
  <c r="L86" i="3"/>
  <c r="L113" i="3"/>
  <c r="L105" i="3"/>
  <c r="L136" i="3"/>
  <c r="M23" i="3"/>
  <c r="M45" i="3"/>
  <c r="M62" i="3"/>
  <c r="M91" i="3"/>
  <c r="L33" i="3"/>
  <c r="L174" i="3"/>
  <c r="L157" i="3"/>
  <c r="L175" i="3"/>
  <c r="L142" i="3"/>
  <c r="L133" i="3"/>
  <c r="L126" i="3"/>
  <c r="L139" i="3"/>
  <c r="L123" i="3"/>
  <c r="L117" i="3"/>
  <c r="L110" i="3"/>
  <c r="L101" i="3"/>
  <c r="L94" i="3"/>
  <c r="L85" i="3"/>
  <c r="L109" i="3"/>
  <c r="L161" i="3"/>
  <c r="L163" i="3"/>
  <c r="L137" i="3"/>
  <c r="L143" i="3"/>
  <c r="L127" i="3"/>
  <c r="L114" i="3"/>
  <c r="L98" i="3"/>
  <c r="L82" i="3"/>
  <c r="L106" i="3"/>
  <c r="L91" i="3"/>
  <c r="L81" i="3"/>
  <c r="L65" i="3"/>
  <c r="L56" i="3"/>
  <c r="L40" i="3"/>
  <c r="L73" i="3"/>
  <c r="L66" i="3"/>
  <c r="L57" i="3"/>
  <c r="L50" i="3"/>
  <c r="L41" i="3"/>
  <c r="L14" i="3"/>
  <c r="L21" i="3"/>
  <c r="L23" i="3"/>
  <c r="L25" i="3"/>
  <c r="M162" i="3"/>
  <c r="M174" i="3"/>
  <c r="M141" i="3"/>
  <c r="M125" i="3"/>
  <c r="M120" i="3"/>
  <c r="M102" i="3"/>
  <c r="M117" i="3"/>
  <c r="M101" i="3"/>
  <c r="M85" i="3"/>
  <c r="M69" i="3"/>
  <c r="M51" i="3"/>
  <c r="M77" i="3"/>
  <c r="M61" i="3"/>
  <c r="M54" i="3"/>
  <c r="M42" i="3"/>
  <c r="M14" i="3"/>
  <c r="M18" i="3"/>
  <c r="M21" i="3"/>
  <c r="M25" i="3"/>
  <c r="M30" i="3"/>
  <c r="M37" i="3"/>
  <c r="M145" i="3"/>
  <c r="M134" i="3"/>
  <c r="M111" i="3"/>
  <c r="M110" i="3"/>
  <c r="M78" i="3"/>
  <c r="M58" i="3"/>
  <c r="M38" i="3"/>
  <c r="M19" i="3"/>
  <c r="M31" i="3"/>
  <c r="M13" i="4"/>
  <c r="M45" i="4"/>
  <c r="M77" i="4"/>
  <c r="M169" i="4"/>
  <c r="M143" i="4"/>
  <c r="M103" i="4"/>
  <c r="M144" i="4"/>
  <c r="M46" i="4"/>
  <c r="M145" i="4"/>
  <c r="M135" i="4"/>
  <c r="M95" i="4"/>
  <c r="M37" i="4"/>
  <c r="M69" i="4"/>
  <c r="M85" i="4"/>
  <c r="M42" i="4"/>
  <c r="M207" i="4"/>
  <c r="M191" i="4"/>
  <c r="M157" i="4"/>
  <c r="M96" i="4"/>
  <c r="M106" i="3"/>
  <c r="N133" i="3"/>
  <c r="J227" i="8"/>
  <c r="J224" i="8"/>
  <c r="J215" i="8"/>
  <c r="J211" i="8"/>
  <c r="J223" i="8"/>
  <c r="J218" i="8"/>
  <c r="J214" i="8"/>
  <c r="J209" i="8"/>
  <c r="J206" i="8"/>
  <c r="J201" i="8"/>
  <c r="J197" i="8"/>
  <c r="J194" i="8"/>
  <c r="J207" i="8"/>
  <c r="J203" i="8"/>
  <c r="J198" i="8"/>
  <c r="J193" i="8"/>
  <c r="J189" i="8"/>
  <c r="J186" i="8"/>
  <c r="J175" i="8"/>
  <c r="J171" i="8"/>
  <c r="J166" i="8"/>
  <c r="J161" i="8"/>
  <c r="J155" i="8"/>
  <c r="J152" i="8"/>
  <c r="J183" i="8"/>
  <c r="J178" i="8"/>
  <c r="J174" i="8"/>
  <c r="J169" i="8"/>
  <c r="J165" i="8"/>
  <c r="J160" i="8"/>
  <c r="J149" i="8"/>
  <c r="J144" i="8"/>
  <c r="J135" i="8"/>
  <c r="J130" i="8"/>
  <c r="J126" i="8"/>
  <c r="J121" i="8"/>
  <c r="J106" i="8"/>
  <c r="J102" i="8"/>
  <c r="J97" i="8"/>
  <c r="J139" i="8"/>
  <c r="J136" i="8"/>
  <c r="J125" i="8"/>
  <c r="J122" i="8"/>
  <c r="J118" i="8"/>
  <c r="J105" i="8"/>
  <c r="J99" i="8"/>
  <c r="J96" i="8"/>
  <c r="J87" i="8"/>
  <c r="J226" i="8"/>
  <c r="J217" i="8"/>
  <c r="J210" i="8"/>
  <c r="J221" i="8"/>
  <c r="J195" i="8"/>
  <c r="J205" i="8"/>
  <c r="J187" i="8"/>
  <c r="J177" i="8"/>
  <c r="J170" i="8"/>
  <c r="J157" i="8"/>
  <c r="J150" i="8"/>
  <c r="J185" i="8"/>
  <c r="J176" i="8"/>
  <c r="J167" i="8"/>
  <c r="J158" i="8"/>
  <c r="J146" i="8"/>
  <c r="J137" i="8"/>
  <c r="J128" i="8"/>
  <c r="J117" i="8"/>
  <c r="J138" i="8"/>
  <c r="J129" i="8"/>
  <c r="J120" i="8"/>
  <c r="J101" i="8"/>
  <c r="J94" i="8"/>
  <c r="L222" i="8"/>
  <c r="L210" i="8"/>
  <c r="L223" i="8"/>
  <c r="L216" i="8"/>
  <c r="L206" i="8"/>
  <c r="L197" i="8"/>
  <c r="L190" i="8"/>
  <c r="L200" i="8"/>
  <c r="L191" i="8"/>
  <c r="L183" i="8"/>
  <c r="L168" i="8"/>
  <c r="L226" i="8"/>
  <c r="L194" i="8"/>
  <c r="L159" i="8"/>
  <c r="L152" i="8"/>
  <c r="L181" i="8"/>
  <c r="L174" i="8"/>
  <c r="L165" i="8"/>
  <c r="L158" i="8"/>
  <c r="L149" i="8"/>
  <c r="L142" i="8"/>
  <c r="L133" i="8"/>
  <c r="L126" i="8"/>
  <c r="L117" i="8"/>
  <c r="L102" i="8"/>
  <c r="L143" i="8"/>
  <c r="L136" i="8"/>
  <c r="L127" i="8"/>
  <c r="L120" i="8"/>
  <c r="L103" i="8"/>
  <c r="L96" i="8"/>
  <c r="L87" i="8"/>
  <c r="N217" i="8"/>
  <c r="N219" i="8"/>
  <c r="N197" i="8"/>
  <c r="N190" i="8"/>
  <c r="N203" i="8"/>
  <c r="N187" i="8"/>
  <c r="N171" i="8"/>
  <c r="N155" i="8"/>
  <c r="N178" i="8"/>
  <c r="N165" i="8"/>
  <c r="N158" i="8"/>
  <c r="N149" i="8"/>
  <c r="N143" i="8"/>
  <c r="N135" i="8"/>
  <c r="N128" i="8"/>
  <c r="N119" i="8"/>
  <c r="N104" i="8"/>
  <c r="N95" i="8"/>
  <c r="N138" i="8"/>
  <c r="N129" i="8"/>
  <c r="N122" i="8"/>
  <c r="N105" i="8"/>
  <c r="N98" i="8"/>
  <c r="N89" i="8"/>
  <c r="P224" i="8"/>
  <c r="P225" i="8"/>
  <c r="J27" i="8"/>
  <c r="N91" i="8"/>
  <c r="J90" i="8"/>
  <c r="N88" i="8"/>
  <c r="L86" i="8"/>
  <c r="L81" i="8"/>
  <c r="N79" i="8"/>
  <c r="J79" i="8"/>
  <c r="L77" i="8"/>
  <c r="N75" i="8"/>
  <c r="N74" i="8"/>
  <c r="J74" i="8"/>
  <c r="L72" i="8"/>
  <c r="L70" i="8"/>
  <c r="L65" i="8"/>
  <c r="N63" i="8"/>
  <c r="J63" i="8"/>
  <c r="L61" i="8"/>
  <c r="N59" i="8"/>
  <c r="N58" i="8"/>
  <c r="J58" i="8"/>
  <c r="L56" i="8"/>
  <c r="L54" i="8"/>
  <c r="L49" i="8"/>
  <c r="N47" i="8"/>
  <c r="J47" i="8"/>
  <c r="L45" i="8"/>
  <c r="N43" i="8"/>
  <c r="N42" i="8"/>
  <c r="J42" i="8"/>
  <c r="L40" i="8"/>
  <c r="L38" i="8"/>
  <c r="L33" i="8"/>
  <c r="L93" i="8"/>
  <c r="P90" i="8"/>
  <c r="N85" i="8"/>
  <c r="J85" i="8"/>
  <c r="N83" i="8"/>
  <c r="J82" i="8"/>
  <c r="J80" i="8"/>
  <c r="J78" i="8"/>
  <c r="J73" i="8"/>
  <c r="J71" i="8"/>
  <c r="J69" i="8"/>
  <c r="J67" i="8"/>
  <c r="N64" i="8"/>
  <c r="N62" i="8"/>
  <c r="N55" i="8"/>
  <c r="N53" i="8"/>
  <c r="N51" i="8"/>
  <c r="J50" i="8"/>
  <c r="J48" i="8"/>
  <c r="J46" i="8"/>
  <c r="J41" i="8"/>
  <c r="J39" i="8"/>
  <c r="J37" i="8"/>
  <c r="J35" i="8"/>
  <c r="N32" i="8"/>
  <c r="N30" i="8"/>
  <c r="L25" i="8"/>
  <c r="L23" i="8"/>
  <c r="L21" i="8"/>
  <c r="L19" i="8"/>
  <c r="L18" i="8"/>
  <c r="L16" i="8"/>
  <c r="P14" i="8"/>
  <c r="J14" i="8"/>
  <c r="P99" i="8"/>
  <c r="P123" i="8"/>
  <c r="P139" i="8"/>
  <c r="P104" i="8"/>
  <c r="P128" i="8"/>
  <c r="P160" i="8"/>
  <c r="P176" i="8"/>
  <c r="P154" i="8"/>
  <c r="P170" i="8"/>
  <c r="P182" i="8"/>
  <c r="P198" i="8"/>
  <c r="P199" i="8"/>
  <c r="P218" i="8"/>
  <c r="P227" i="8"/>
  <c r="N101" i="8"/>
  <c r="N125" i="8"/>
  <c r="N141" i="8"/>
  <c r="N107" i="8"/>
  <c r="N131" i="8"/>
  <c r="N146" i="8"/>
  <c r="N162" i="8"/>
  <c r="N181" i="8"/>
  <c r="N159" i="8"/>
  <c r="N175" i="8"/>
  <c r="N191" i="8"/>
  <c r="N207" i="8"/>
  <c r="N206" i="8"/>
  <c r="N223" i="8"/>
  <c r="N222" i="8"/>
  <c r="L99" i="8"/>
  <c r="L123" i="8"/>
  <c r="L139" i="8"/>
  <c r="L106" i="8"/>
  <c r="L130" i="8"/>
  <c r="L146" i="8"/>
  <c r="L162" i="8"/>
  <c r="L178" i="8"/>
  <c r="L155" i="8"/>
  <c r="L184" i="8"/>
  <c r="L201" i="8"/>
  <c r="L213" i="8"/>
  <c r="J98" i="8"/>
  <c r="J123" i="8"/>
  <c r="J141" i="8"/>
  <c r="J142" i="8"/>
  <c r="J162" i="8"/>
  <c r="J181" i="8"/>
  <c r="J154" i="8"/>
  <c r="J173" i="8"/>
  <c r="J191" i="8"/>
  <c r="J190" i="8"/>
  <c r="J208" i="8"/>
  <c r="J225" i="8"/>
  <c r="J222" i="8"/>
  <c r="M162" i="8"/>
  <c r="P21" i="8"/>
  <c r="M130" i="4"/>
  <c r="F166" i="4"/>
  <c r="M178" i="4"/>
  <c r="L187" i="4"/>
  <c r="F22" i="3"/>
  <c r="J22" i="3"/>
  <c r="F78" i="3"/>
  <c r="J78" i="3"/>
  <c r="F134" i="3"/>
  <c r="J135" i="3"/>
  <c r="J75" i="3"/>
  <c r="J34" i="3"/>
  <c r="J49" i="3"/>
  <c r="J130" i="3"/>
  <c r="J25" i="3"/>
  <c r="J65" i="3"/>
  <c r="J117" i="3"/>
  <c r="Q131" i="8"/>
  <c r="Q159" i="8"/>
  <c r="Q185" i="8"/>
  <c r="O206" i="8"/>
  <c r="C17" i="4"/>
  <c r="W9" i="4" s="1"/>
  <c r="F38" i="3"/>
  <c r="F72" i="3"/>
  <c r="J72" i="3"/>
  <c r="F122" i="3"/>
  <c r="M122" i="3"/>
  <c r="F142" i="3"/>
  <c r="K142" i="3"/>
  <c r="F158" i="3"/>
  <c r="K158" i="3"/>
  <c r="F178" i="3"/>
  <c r="N178" i="3"/>
  <c r="J179" i="3"/>
  <c r="J129" i="3"/>
  <c r="J59" i="3"/>
  <c r="J14" i="3"/>
  <c r="J67" i="3"/>
  <c r="J86" i="3"/>
  <c r="J177" i="3"/>
  <c r="J139" i="3"/>
  <c r="J39" i="3"/>
  <c r="J73" i="3"/>
  <c r="J97" i="3"/>
  <c r="J146" i="3"/>
  <c r="J85" i="3"/>
  <c r="J131" i="3"/>
  <c r="Q106" i="8"/>
  <c r="Q99" i="8"/>
  <c r="Q141" i="8"/>
  <c r="Q175" i="8"/>
  <c r="Q165" i="8"/>
  <c r="Q193" i="8"/>
  <c r="O136" i="8"/>
  <c r="O169" i="8"/>
  <c r="F144" i="4"/>
  <c r="F150" i="4"/>
  <c r="F174" i="4"/>
  <c r="F192" i="4"/>
  <c r="F200" i="4"/>
  <c r="F112" i="3"/>
  <c r="F136" i="3"/>
  <c r="J136" i="3"/>
  <c r="F144" i="3"/>
  <c r="P144" i="3"/>
  <c r="F160" i="3"/>
  <c r="L160" i="3"/>
  <c r="J103" i="8"/>
  <c r="J127" i="8"/>
  <c r="J143" i="8"/>
  <c r="J151" i="8"/>
  <c r="J159" i="8"/>
  <c r="P192" i="8"/>
  <c r="C4" i="4"/>
  <c r="D174" i="1"/>
  <c r="C174" i="3"/>
  <c r="W51" i="3" s="1"/>
  <c r="D163" i="1"/>
  <c r="D147" i="1"/>
  <c r="C206" i="4"/>
  <c r="W60" i="4" s="1"/>
  <c r="D133" i="1"/>
  <c r="C6" i="4"/>
  <c r="C6" i="3"/>
  <c r="H163" i="1"/>
  <c r="H133" i="1"/>
  <c r="C8" i="3"/>
  <c r="C8" i="4"/>
  <c r="L163" i="1"/>
  <c r="L133" i="1"/>
  <c r="P174" i="1"/>
  <c r="P163" i="1"/>
  <c r="P147" i="1"/>
  <c r="P133" i="1"/>
  <c r="P116" i="1"/>
  <c r="C128" i="3"/>
  <c r="W82" i="3" s="1"/>
  <c r="C63" i="3"/>
  <c r="W34" i="3" s="1"/>
  <c r="C21" i="3"/>
  <c r="AA5" i="3" s="1"/>
  <c r="C184" i="4"/>
  <c r="W113" i="4" s="1"/>
  <c r="C150" i="4"/>
  <c r="W93" i="4" s="1"/>
  <c r="C107" i="4"/>
  <c r="AA56" i="4" s="1"/>
  <c r="C63" i="4"/>
  <c r="W34" i="4" s="1"/>
  <c r="C37" i="4"/>
  <c r="AA14" i="4" s="1"/>
  <c r="D206" i="4"/>
  <c r="X60" i="4" s="1"/>
  <c r="D205" i="4"/>
  <c r="X59" i="4" s="1"/>
  <c r="D203" i="4"/>
  <c r="AB125" i="4" s="1"/>
  <c r="D152" i="4"/>
  <c r="X95" i="4" s="1"/>
  <c r="D133" i="4"/>
  <c r="X83" i="4" s="1"/>
  <c r="D107" i="4"/>
  <c r="AB56" i="4" s="1"/>
  <c r="D105" i="4"/>
  <c r="AB54" i="4" s="1"/>
  <c r="D101" i="4"/>
  <c r="AB50" i="4" s="1"/>
  <c r="D98" i="4"/>
  <c r="X55" i="4" s="1"/>
  <c r="D93" i="4"/>
  <c r="X50" i="4" s="1"/>
  <c r="D90" i="4"/>
  <c r="AB46" i="4" s="1"/>
  <c r="D86" i="4"/>
  <c r="AB42" i="4" s="1"/>
  <c r="D83" i="4"/>
  <c r="X47" i="4" s="1"/>
  <c r="D81" i="4"/>
  <c r="X45" i="4" s="1"/>
  <c r="D80" i="4"/>
  <c r="X44" i="4" s="1"/>
  <c r="D79" i="4"/>
  <c r="X43" i="4" s="1"/>
  <c r="D75" i="4"/>
  <c r="AB38" i="4" s="1"/>
  <c r="D73" i="4"/>
  <c r="AB36" i="4" s="1"/>
  <c r="D71" i="4"/>
  <c r="AB34" i="4" s="1"/>
  <c r="D69" i="4"/>
  <c r="AB32" i="4" s="1"/>
  <c r="D66" i="4"/>
  <c r="X37" i="4" s="1"/>
  <c r="D61" i="4"/>
  <c r="X32" i="4" s="1"/>
  <c r="D57" i="4"/>
  <c r="AB27" i="4" s="1"/>
  <c r="D55" i="4"/>
  <c r="AB25" i="4" s="1"/>
  <c r="D53" i="4"/>
  <c r="AB23" i="4" s="1"/>
  <c r="D49" i="4"/>
  <c r="X27" i="4" s="1"/>
  <c r="D48" i="4"/>
  <c r="X26" i="4" s="1"/>
  <c r="D47" i="4"/>
  <c r="X25" i="4" s="1"/>
  <c r="D45" i="4"/>
  <c r="X23" i="4" s="1"/>
  <c r="D41" i="4"/>
  <c r="AB18" i="4" s="1"/>
  <c r="D38" i="4"/>
  <c r="AB15" i="4" s="1"/>
  <c r="D35" i="4"/>
  <c r="X20" i="4" s="1"/>
  <c r="D33" i="4"/>
  <c r="X18" i="4" s="1"/>
  <c r="D32" i="4"/>
  <c r="X17" i="4" s="1"/>
  <c r="D31" i="4"/>
  <c r="X16" i="4" s="1"/>
  <c r="D29" i="4"/>
  <c r="X14" i="4" s="1"/>
  <c r="D26" i="4"/>
  <c r="AB10" i="4" s="1"/>
  <c r="D19" i="4"/>
  <c r="X11" i="4" s="1"/>
  <c r="D17" i="4"/>
  <c r="X9" i="4" s="1"/>
  <c r="D16" i="4"/>
  <c r="X8" i="4" s="1"/>
  <c r="D15" i="4"/>
  <c r="X7" i="4" s="1"/>
  <c r="C38" i="3"/>
  <c r="AA15" i="3" s="1"/>
  <c r="D128" i="3"/>
  <c r="X82" i="3" s="1"/>
  <c r="C203" i="4"/>
  <c r="AA125" i="4" s="1"/>
  <c r="C133" i="4"/>
  <c r="W83" i="4" s="1"/>
  <c r="C48" i="4"/>
  <c r="W26" i="4" s="1"/>
  <c r="D147" i="4"/>
  <c r="AB89" i="4" s="1"/>
  <c r="D120" i="4"/>
  <c r="X77" i="4" s="1"/>
  <c r="D104" i="4"/>
  <c r="AB53" i="4" s="1"/>
  <c r="D91" i="4"/>
  <c r="AB47" i="4" s="1"/>
  <c r="D89" i="4"/>
  <c r="AB45" i="4" s="1"/>
  <c r="D87" i="4"/>
  <c r="AB43" i="4" s="1"/>
  <c r="D85" i="4"/>
  <c r="AB41" i="4" s="1"/>
  <c r="D77" i="4"/>
  <c r="X41" i="4" s="1"/>
  <c r="D67" i="4"/>
  <c r="X38" i="4" s="1"/>
  <c r="D65" i="4"/>
  <c r="X36" i="4" s="1"/>
  <c r="D64" i="4"/>
  <c r="X35" i="4" s="1"/>
  <c r="D63" i="4"/>
  <c r="X34" i="4" s="1"/>
  <c r="D51" i="4"/>
  <c r="X29" i="4" s="1"/>
  <c r="D50" i="4"/>
  <c r="X28" i="4" s="1"/>
  <c r="D43" i="4"/>
  <c r="AB20" i="4" s="1"/>
  <c r="D42" i="4"/>
  <c r="AB19" i="4" s="1"/>
  <c r="D34" i="4"/>
  <c r="X19" i="4" s="1"/>
  <c r="D27" i="4"/>
  <c r="AB11" i="4" s="1"/>
  <c r="D25" i="4"/>
  <c r="AB9" i="4" s="1"/>
  <c r="D24" i="4"/>
  <c r="AB8" i="4" s="1"/>
  <c r="D23" i="4"/>
  <c r="AB7" i="4" s="1"/>
  <c r="D18" i="4"/>
  <c r="X10" i="4" s="1"/>
  <c r="K12" i="4"/>
  <c r="K115" i="4"/>
  <c r="C107" i="5"/>
  <c r="AA56" i="5" s="1"/>
  <c r="C105" i="5"/>
  <c r="AA54" i="5" s="1"/>
  <c r="C101" i="5"/>
  <c r="AA50" i="5" s="1"/>
  <c r="C97" i="5"/>
  <c r="W54" i="5" s="1"/>
  <c r="C95" i="5"/>
  <c r="W52" i="5" s="1"/>
  <c r="C59" i="5"/>
  <c r="AA29" i="5" s="1"/>
  <c r="C58" i="5"/>
  <c r="AA28" i="5" s="1"/>
  <c r="C51" i="5"/>
  <c r="W29" i="5" s="1"/>
  <c r="C50" i="5"/>
  <c r="W28" i="5" s="1"/>
  <c r="C43" i="5"/>
  <c r="AA20" i="5" s="1"/>
  <c r="C42" i="5"/>
  <c r="AA19" i="5" s="1"/>
  <c r="C35" i="5"/>
  <c r="W20" i="5" s="1"/>
  <c r="C34" i="5"/>
  <c r="W19" i="5" s="1"/>
  <c r="C27" i="5"/>
  <c r="AA11" i="5" s="1"/>
  <c r="C26" i="5"/>
  <c r="AA10" i="5" s="1"/>
  <c r="C24" i="5"/>
  <c r="AA8" i="5" s="1"/>
  <c r="C23" i="5"/>
  <c r="AA7" i="5" s="1"/>
  <c r="C13" i="5"/>
  <c r="W5" i="5" s="1"/>
  <c r="C205" i="5"/>
  <c r="W125" i="5" s="1"/>
  <c r="C201" i="5"/>
  <c r="AA119" i="5" s="1"/>
  <c r="C199" i="5"/>
  <c r="W121" i="5" s="1"/>
  <c r="C193" i="5"/>
  <c r="AA114" i="5" s="1"/>
  <c r="C191" i="5"/>
  <c r="AA112" i="5" s="1"/>
  <c r="C185" i="5"/>
  <c r="W114" i="5" s="1"/>
  <c r="C183" i="5"/>
  <c r="W112" i="5" s="1"/>
  <c r="C175" i="5"/>
  <c r="AA103" i="5" s="1"/>
  <c r="C168" i="5"/>
  <c r="W104" i="5" s="1"/>
  <c r="C166" i="5"/>
  <c r="W102" i="5" s="1"/>
  <c r="C163" i="5"/>
  <c r="AA98" i="5" s="1"/>
  <c r="C161" i="5"/>
  <c r="AA96" i="5" s="1"/>
  <c r="C153" i="5"/>
  <c r="W96" i="5" s="1"/>
  <c r="C150" i="5"/>
  <c r="W93" i="5" s="1"/>
  <c r="C147" i="5"/>
  <c r="AA89" i="5" s="1"/>
  <c r="C145" i="5"/>
  <c r="AA87" i="5" s="1"/>
  <c r="C137" i="5"/>
  <c r="W87" i="5" s="1"/>
  <c r="C134" i="5"/>
  <c r="W84" i="5" s="1"/>
  <c r="C131" i="5"/>
  <c r="AA80" i="5" s="1"/>
  <c r="C129" i="5"/>
  <c r="AA78" i="5" s="1"/>
  <c r="C125" i="5"/>
  <c r="AA74" i="5" s="1"/>
  <c r="C121" i="5"/>
  <c r="W78" i="5" s="1"/>
  <c r="C119" i="5"/>
  <c r="W76" i="5" s="1"/>
  <c r="C95" i="3"/>
  <c r="W63" i="3" s="1"/>
  <c r="C81" i="4"/>
  <c r="W45" i="4" s="1"/>
  <c r="D99" i="4"/>
  <c r="X56" i="4" s="1"/>
  <c r="D97" i="4"/>
  <c r="X54" i="4" s="1"/>
  <c r="D96" i="4"/>
  <c r="X53" i="4" s="1"/>
  <c r="D95" i="4"/>
  <c r="X52" i="4" s="1"/>
  <c r="D82" i="4"/>
  <c r="X46" i="4" s="1"/>
  <c r="E4" i="4"/>
  <c r="C96" i="5"/>
  <c r="W53" i="5" s="1"/>
  <c r="C54" i="5"/>
  <c r="AA24" i="5" s="1"/>
  <c r="C48" i="5"/>
  <c r="W26" i="5" s="1"/>
  <c r="C38" i="5"/>
  <c r="AA15" i="5" s="1"/>
  <c r="C32" i="5"/>
  <c r="W17" i="5" s="1"/>
  <c r="C21" i="5"/>
  <c r="AA5" i="5" s="1"/>
  <c r="C217" i="5"/>
  <c r="AA129" i="5" s="1"/>
  <c r="C213" i="5"/>
  <c r="AA125" i="5" s="1"/>
  <c r="C198" i="5"/>
  <c r="W120" i="5" s="1"/>
  <c r="C190" i="5"/>
  <c r="AA111" i="5" s="1"/>
  <c r="C182" i="5"/>
  <c r="W111" i="5" s="1"/>
  <c r="C179" i="5"/>
  <c r="AA107" i="5" s="1"/>
  <c r="C173" i="5"/>
  <c r="AA101" i="5" s="1"/>
  <c r="C167" i="5"/>
  <c r="W103" i="5" s="1"/>
  <c r="C117" i="5"/>
  <c r="W74" i="5" s="1"/>
  <c r="C87" i="5"/>
  <c r="AA43" i="5" s="1"/>
  <c r="C85" i="5"/>
  <c r="AA41" i="5" s="1"/>
  <c r="C81" i="5"/>
  <c r="W45" i="5" s="1"/>
  <c r="C79" i="5"/>
  <c r="W43" i="5" s="1"/>
  <c r="C71" i="5"/>
  <c r="AA34" i="5" s="1"/>
  <c r="C69" i="5"/>
  <c r="AA32" i="5" s="1"/>
  <c r="C65" i="5"/>
  <c r="W36" i="5" s="1"/>
  <c r="C63" i="5"/>
  <c r="W34" i="5" s="1"/>
  <c r="C15" i="5"/>
  <c r="W7" i="5" s="1"/>
  <c r="D96" i="5"/>
  <c r="X53" i="5" s="1"/>
  <c r="D53" i="5"/>
  <c r="AB23" i="5" s="1"/>
  <c r="D48" i="5"/>
  <c r="X26" i="5" s="1"/>
  <c r="D222" i="5"/>
  <c r="X60" i="5" s="1"/>
  <c r="D219" i="5"/>
  <c r="AB131" i="5" s="1"/>
  <c r="D214" i="5"/>
  <c r="AB126" i="5" s="1"/>
  <c r="D211" i="5"/>
  <c r="X131" i="5" s="1"/>
  <c r="D210" i="5"/>
  <c r="X130" i="5" s="1"/>
  <c r="D209" i="5"/>
  <c r="X129" i="5" s="1"/>
  <c r="D208" i="5"/>
  <c r="X128" i="5" s="1"/>
  <c r="D206" i="5"/>
  <c r="X126" i="5" s="1"/>
  <c r="D203" i="5"/>
  <c r="AB121" i="5" s="1"/>
  <c r="D202" i="5"/>
  <c r="AB120" i="5" s="1"/>
  <c r="D201" i="5"/>
  <c r="AB119" i="5" s="1"/>
  <c r="D200" i="5"/>
  <c r="X122" i="5" s="1"/>
  <c r="D198" i="5"/>
  <c r="X120" i="5" s="1"/>
  <c r="D195" i="5"/>
  <c r="AB116" i="5" s="1"/>
  <c r="D194" i="5"/>
  <c r="AB115" i="5" s="1"/>
  <c r="D193" i="5"/>
  <c r="AB114" i="5" s="1"/>
  <c r="D192" i="5"/>
  <c r="AB113" i="5" s="1"/>
  <c r="D190" i="5"/>
  <c r="AB111" i="5" s="1"/>
  <c r="D187" i="5"/>
  <c r="X116" i="5" s="1"/>
  <c r="D186" i="5"/>
  <c r="X115" i="5" s="1"/>
  <c r="D185" i="5"/>
  <c r="X114" i="5" s="1"/>
  <c r="D184" i="5"/>
  <c r="X113" i="5" s="1"/>
  <c r="D182" i="5"/>
  <c r="X111" i="5" s="1"/>
  <c r="D179" i="5"/>
  <c r="AB107" i="5" s="1"/>
  <c r="D178" i="5"/>
  <c r="AB106" i="5" s="1"/>
  <c r="D177" i="5"/>
  <c r="AB105" i="5" s="1"/>
  <c r="D174" i="5"/>
  <c r="AB102" i="5" s="1"/>
  <c r="D171" i="5"/>
  <c r="X107" i="5" s="1"/>
  <c r="D170" i="5"/>
  <c r="X106" i="5" s="1"/>
  <c r="D169" i="5"/>
  <c r="X105" i="5" s="1"/>
  <c r="D168" i="5"/>
  <c r="X104" i="5" s="1"/>
  <c r="D166" i="5"/>
  <c r="X102" i="5" s="1"/>
  <c r="D162" i="5"/>
  <c r="AB97" i="5" s="1"/>
  <c r="D161" i="5"/>
  <c r="AB96" i="5" s="1"/>
  <c r="D160" i="5"/>
  <c r="AB95" i="5" s="1"/>
  <c r="D158" i="5"/>
  <c r="AB93" i="5" s="1"/>
  <c r="D155" i="5"/>
  <c r="X98" i="5" s="1"/>
  <c r="D146" i="5"/>
  <c r="AB88" i="5" s="1"/>
  <c r="D145" i="5"/>
  <c r="AB87" i="5" s="1"/>
  <c r="D144" i="5"/>
  <c r="AB86" i="5" s="1"/>
  <c r="D142" i="5"/>
  <c r="AB84" i="5" s="1"/>
  <c r="D139" i="5"/>
  <c r="X89" i="5" s="1"/>
  <c r="D133" i="5"/>
  <c r="X83" i="5" s="1"/>
  <c r="D130" i="5"/>
  <c r="AB79" i="5" s="1"/>
  <c r="D129" i="5"/>
  <c r="AB78" i="5" s="1"/>
  <c r="D128" i="5"/>
  <c r="AB77" i="5" s="1"/>
  <c r="D126" i="5"/>
  <c r="AB75" i="5" s="1"/>
  <c r="D123" i="5"/>
  <c r="X80" i="5" s="1"/>
  <c r="D119" i="5"/>
  <c r="X76" i="5" s="1"/>
  <c r="D117" i="5"/>
  <c r="X74" i="5" s="1"/>
  <c r="D91" i="5"/>
  <c r="AB47" i="5" s="1"/>
  <c r="D90" i="5"/>
  <c r="AB46" i="5" s="1"/>
  <c r="D89" i="5"/>
  <c r="AB45" i="5" s="1"/>
  <c r="D86" i="5"/>
  <c r="AB42" i="5" s="1"/>
  <c r="D83" i="5"/>
  <c r="X47" i="5" s="1"/>
  <c r="D82" i="5"/>
  <c r="X46" i="5" s="1"/>
  <c r="D81" i="5"/>
  <c r="X45" i="5" s="1"/>
  <c r="D80" i="5"/>
  <c r="X44" i="5" s="1"/>
  <c r="D75" i="5"/>
  <c r="AB38" i="5" s="1"/>
  <c r="D74" i="5"/>
  <c r="AB37" i="5" s="1"/>
  <c r="D73" i="5"/>
  <c r="AB36" i="5" s="1"/>
  <c r="D70" i="5"/>
  <c r="AB33" i="5" s="1"/>
  <c r="D67" i="5"/>
  <c r="X38" i="5" s="1"/>
  <c r="D66" i="5"/>
  <c r="X37" i="5" s="1"/>
  <c r="D65" i="5"/>
  <c r="X36" i="5" s="1"/>
  <c r="D64" i="5"/>
  <c r="X35" i="5" s="1"/>
  <c r="D38" i="5"/>
  <c r="AB15" i="5" s="1"/>
  <c r="D35" i="5"/>
  <c r="X20" i="5" s="1"/>
  <c r="D34" i="5"/>
  <c r="X19" i="5" s="1"/>
  <c r="D33" i="5"/>
  <c r="X18" i="5" s="1"/>
  <c r="D32" i="5"/>
  <c r="X17" i="5" s="1"/>
  <c r="D27" i="5"/>
  <c r="AB11" i="5" s="1"/>
  <c r="D26" i="5"/>
  <c r="AB10" i="5" s="1"/>
  <c r="D25" i="5"/>
  <c r="AB9" i="5" s="1"/>
  <c r="D24" i="5"/>
  <c r="AB8" i="5" s="1"/>
  <c r="D19" i="5"/>
  <c r="X11" i="5" s="1"/>
  <c r="D17" i="5"/>
  <c r="X9" i="5" s="1"/>
  <c r="D16" i="5"/>
  <c r="X8" i="5" s="1"/>
  <c r="D14" i="5"/>
  <c r="X6" i="5" s="1"/>
  <c r="K12" i="5"/>
  <c r="K115" i="5"/>
  <c r="E4" i="5"/>
  <c r="C161" i="6"/>
  <c r="W104" i="6" s="1"/>
  <c r="C157" i="6"/>
  <c r="W100" i="6" s="1"/>
  <c r="C145" i="6"/>
  <c r="W95" i="6" s="1"/>
  <c r="C143" i="6"/>
  <c r="W93" i="6" s="1"/>
  <c r="C137" i="6"/>
  <c r="AA86" i="6" s="1"/>
  <c r="C135" i="6"/>
  <c r="AA84" i="6" s="1"/>
  <c r="C133" i="6"/>
  <c r="AA82" i="6" s="1"/>
  <c r="C129" i="6"/>
  <c r="W86" i="6" s="1"/>
  <c r="C127" i="6"/>
  <c r="W84" i="6" s="1"/>
  <c r="C121" i="6"/>
  <c r="AA77" i="6" s="1"/>
  <c r="C117" i="6"/>
  <c r="AA73" i="6" s="1"/>
  <c r="C113" i="6"/>
  <c r="W77" i="6" s="1"/>
  <c r="C109" i="6"/>
  <c r="W73" i="6" s="1"/>
  <c r="C105" i="6"/>
  <c r="AA68" i="6" s="1"/>
  <c r="C101" i="6"/>
  <c r="AA64" i="6" s="1"/>
  <c r="C97" i="6"/>
  <c r="W68" i="6" s="1"/>
  <c r="C95" i="6"/>
  <c r="W66" i="6" s="1"/>
  <c r="C93" i="6"/>
  <c r="W64" i="6" s="1"/>
  <c r="C89" i="6"/>
  <c r="AA45" i="6" s="1"/>
  <c r="C85" i="6"/>
  <c r="AA41" i="6" s="1"/>
  <c r="C81" i="6"/>
  <c r="W45" i="6" s="1"/>
  <c r="C79" i="6"/>
  <c r="W43" i="6" s="1"/>
  <c r="C77" i="6"/>
  <c r="W41" i="6" s="1"/>
  <c r="C73" i="6"/>
  <c r="AA36" i="6" s="1"/>
  <c r="C71" i="6"/>
  <c r="AA34" i="6" s="1"/>
  <c r="C69" i="6"/>
  <c r="AA32" i="6" s="1"/>
  <c r="C65" i="6"/>
  <c r="W36" i="6" s="1"/>
  <c r="C63" i="6"/>
  <c r="W34" i="6" s="1"/>
  <c r="C61" i="6"/>
  <c r="W32" i="6" s="1"/>
  <c r="C57" i="6"/>
  <c r="AA27" i="6" s="1"/>
  <c r="C55" i="6"/>
  <c r="AA25" i="6" s="1"/>
  <c r="C53" i="6"/>
  <c r="AA23" i="6" s="1"/>
  <c r="C49" i="6"/>
  <c r="W27" i="6" s="1"/>
  <c r="C47" i="6"/>
  <c r="W25" i="6" s="1"/>
  <c r="C45" i="6"/>
  <c r="W23" i="6" s="1"/>
  <c r="C41" i="6"/>
  <c r="AA18" i="6" s="1"/>
  <c r="E6" i="3"/>
  <c r="E6" i="4"/>
  <c r="M12" i="5"/>
  <c r="M115" i="5"/>
  <c r="E6" i="5"/>
  <c r="E8" i="3"/>
  <c r="O12" i="4"/>
  <c r="O115" i="4"/>
  <c r="O12" i="3"/>
  <c r="O12" i="5"/>
  <c r="O114" i="5"/>
  <c r="E8" i="5"/>
  <c r="Q12" i="3"/>
  <c r="Q12" i="5"/>
  <c r="Q114" i="5"/>
  <c r="F61" i="3"/>
  <c r="L61" i="3"/>
  <c r="F157" i="3"/>
  <c r="P157" i="3"/>
  <c r="F157" i="4"/>
  <c r="N157" i="4"/>
  <c r="F149" i="4"/>
  <c r="F85" i="4"/>
  <c r="F37" i="4"/>
  <c r="F21" i="4"/>
  <c r="F101" i="3"/>
  <c r="N101" i="3"/>
  <c r="F29" i="3"/>
  <c r="L29" i="3"/>
  <c r="F181" i="4"/>
  <c r="F173" i="4"/>
  <c r="F165" i="4"/>
  <c r="F101" i="4"/>
  <c r="F141" i="4"/>
  <c r="N141" i="4"/>
  <c r="F133" i="4"/>
  <c r="F45" i="4"/>
  <c r="F101" i="5"/>
  <c r="N101" i="5"/>
  <c r="F221" i="5"/>
  <c r="P221" i="5"/>
  <c r="F213" i="5"/>
  <c r="F205" i="5"/>
  <c r="P205" i="5"/>
  <c r="F197" i="5"/>
  <c r="J197" i="5"/>
  <c r="F189" i="5"/>
  <c r="J189" i="5"/>
  <c r="F181" i="5"/>
  <c r="J181" i="5"/>
  <c r="F173" i="5"/>
  <c r="N173" i="5"/>
  <c r="F165" i="5"/>
  <c r="J165" i="5"/>
  <c r="F157" i="5"/>
  <c r="N157" i="5"/>
  <c r="F141" i="5"/>
  <c r="N141" i="5"/>
  <c r="F125" i="5"/>
  <c r="N125" i="5"/>
  <c r="F85" i="5"/>
  <c r="F77" i="5"/>
  <c r="F69" i="5"/>
  <c r="F61" i="5"/>
  <c r="F37" i="5"/>
  <c r="F29" i="5"/>
  <c r="F21" i="5"/>
  <c r="P21" i="5"/>
  <c r="F13" i="5"/>
  <c r="F159" i="3"/>
  <c r="F119" i="3"/>
  <c r="J119" i="3"/>
  <c r="F71" i="3"/>
  <c r="M71" i="3"/>
  <c r="F15" i="3"/>
  <c r="M15" i="3"/>
  <c r="F151" i="4"/>
  <c r="F87" i="3"/>
  <c r="J87" i="3"/>
  <c r="F39" i="3"/>
  <c r="M39" i="3"/>
  <c r="F119" i="4"/>
  <c r="P119" i="4"/>
  <c r="F135" i="3"/>
  <c r="F103" i="5"/>
  <c r="J103" i="5"/>
  <c r="F95" i="5"/>
  <c r="P95" i="5"/>
  <c r="F55" i="5"/>
  <c r="F47" i="5"/>
  <c r="P47" i="5"/>
  <c r="F215" i="5"/>
  <c r="J215" i="5"/>
  <c r="F207" i="5"/>
  <c r="J207" i="5"/>
  <c r="F199" i="5"/>
  <c r="F191" i="5"/>
  <c r="F183" i="5"/>
  <c r="F175" i="5"/>
  <c r="F167" i="5"/>
  <c r="F159" i="5"/>
  <c r="J159" i="5"/>
  <c r="F143" i="5"/>
  <c r="J143" i="5"/>
  <c r="F127" i="5"/>
  <c r="J127" i="5"/>
  <c r="F87" i="5"/>
  <c r="M87" i="5"/>
  <c r="F79" i="5"/>
  <c r="P79" i="5"/>
  <c r="F71" i="5"/>
  <c r="F63" i="5"/>
  <c r="P63" i="5"/>
  <c r="F39" i="5"/>
  <c r="F31" i="5"/>
  <c r="P31" i="5"/>
  <c r="F23" i="5"/>
  <c r="F209" i="4"/>
  <c r="M209" i="4"/>
  <c r="F177" i="3"/>
  <c r="M177" i="3"/>
  <c r="F145" i="3"/>
  <c r="N145" i="3"/>
  <c r="F129" i="3"/>
  <c r="N129" i="3"/>
  <c r="F113" i="3"/>
  <c r="M113" i="3"/>
  <c r="F81" i="3"/>
  <c r="M81" i="3"/>
  <c r="F65" i="3"/>
  <c r="M65" i="3"/>
  <c r="F41" i="3"/>
  <c r="N41" i="3"/>
  <c r="F17" i="3"/>
  <c r="P17" i="3"/>
  <c r="F89" i="3"/>
  <c r="F33" i="3"/>
  <c r="M33" i="3"/>
  <c r="F97" i="5"/>
  <c r="M97" i="5"/>
  <c r="F49" i="5"/>
  <c r="F225" i="5"/>
  <c r="M225" i="5"/>
  <c r="F153" i="5"/>
  <c r="F137" i="5"/>
  <c r="M137" i="5"/>
  <c r="F121" i="5"/>
  <c r="F41" i="5"/>
  <c r="N41" i="5"/>
  <c r="M89" i="8"/>
  <c r="M87" i="8"/>
  <c r="O85" i="8"/>
  <c r="K85" i="8"/>
  <c r="M83" i="8"/>
  <c r="Q82" i="8"/>
  <c r="M82" i="8"/>
  <c r="O80" i="8"/>
  <c r="O78" i="8"/>
  <c r="K78" i="8"/>
  <c r="O73" i="8"/>
  <c r="K73" i="8"/>
  <c r="Q71" i="8"/>
  <c r="K71" i="8"/>
  <c r="O69" i="8"/>
  <c r="K69" i="8"/>
  <c r="M67" i="8"/>
  <c r="Q66" i="8"/>
  <c r="M66" i="8"/>
  <c r="O64" i="8"/>
  <c r="O62" i="8"/>
  <c r="K62" i="8"/>
  <c r="O57" i="8"/>
  <c r="K57" i="8"/>
  <c r="Q55" i="8"/>
  <c r="K55" i="8"/>
  <c r="O53" i="8"/>
  <c r="K53" i="8"/>
  <c r="M51" i="8"/>
  <c r="Q50" i="8"/>
  <c r="M50" i="8"/>
  <c r="O48" i="8"/>
  <c r="O46" i="8"/>
  <c r="K46" i="8"/>
  <c r="O41" i="8"/>
  <c r="K41" i="8"/>
  <c r="Q39" i="8"/>
  <c r="K39" i="8"/>
  <c r="O37" i="8"/>
  <c r="K37" i="8"/>
  <c r="M35" i="8"/>
  <c r="Q34" i="8"/>
  <c r="M34" i="8"/>
  <c r="O32" i="8"/>
  <c r="Q30" i="8"/>
  <c r="M30" i="8"/>
  <c r="O25" i="8"/>
  <c r="K25" i="8"/>
  <c r="O23" i="8"/>
  <c r="Q21" i="8"/>
  <c r="M21" i="8"/>
  <c r="O19" i="8"/>
  <c r="K19" i="8"/>
  <c r="O18" i="8"/>
  <c r="Q16" i="8"/>
  <c r="K16" i="8"/>
  <c r="K90" i="8"/>
  <c r="K93" i="8"/>
  <c r="K97" i="8"/>
  <c r="K106" i="8"/>
  <c r="K117" i="8"/>
  <c r="K121" i="8"/>
  <c r="K126" i="8"/>
  <c r="K130" i="8"/>
  <c r="K133" i="8"/>
  <c r="K137" i="8"/>
  <c r="K142" i="8"/>
  <c r="K98" i="8"/>
  <c r="K105" i="8"/>
  <c r="K122" i="8"/>
  <c r="K125" i="8"/>
  <c r="K129" i="8"/>
  <c r="K136" i="8"/>
  <c r="K139" i="8"/>
  <c r="K143" i="8"/>
  <c r="K152" i="8"/>
  <c r="K155" i="8"/>
  <c r="K159" i="8"/>
  <c r="K166" i="8"/>
  <c r="K170" i="8"/>
  <c r="K173" i="8"/>
  <c r="K177" i="8"/>
  <c r="K146" i="8"/>
  <c r="K149" i="8"/>
  <c r="K153" i="8"/>
  <c r="K158" i="8"/>
  <c r="K162" i="8"/>
  <c r="K165" i="8"/>
  <c r="K169" i="8"/>
  <c r="K174" i="8"/>
  <c r="K178" i="8"/>
  <c r="K181" i="8"/>
  <c r="K186" i="8"/>
  <c r="K185" i="8"/>
  <c r="K192" i="8"/>
  <c r="K195" i="8"/>
  <c r="K199" i="8"/>
  <c r="K189" i="8"/>
  <c r="K193" i="8"/>
  <c r="K200" i="8"/>
  <c r="K203" i="8"/>
  <c r="K207" i="8"/>
  <c r="K210" i="8"/>
  <c r="K213" i="8"/>
  <c r="K217" i="8"/>
  <c r="K226" i="8"/>
  <c r="K209" i="8"/>
  <c r="K214" i="8"/>
  <c r="K218" i="8"/>
  <c r="K221" i="8"/>
  <c r="K225" i="8"/>
  <c r="O89" i="8"/>
  <c r="K87" i="8"/>
  <c r="O86" i="8"/>
  <c r="K86" i="8"/>
  <c r="O81" i="8"/>
  <c r="Q79" i="8"/>
  <c r="M79" i="8"/>
  <c r="Q77" i="8"/>
  <c r="M77" i="8"/>
  <c r="Q75" i="8"/>
  <c r="M75" i="8"/>
  <c r="O74" i="8"/>
  <c r="K74" i="8"/>
  <c r="Q72" i="8"/>
  <c r="M72" i="8"/>
  <c r="Q70" i="8"/>
  <c r="M70" i="8"/>
  <c r="O65" i="8"/>
  <c r="Q63" i="8"/>
  <c r="M63" i="8"/>
  <c r="Q61" i="8"/>
  <c r="M61" i="8"/>
  <c r="Q59" i="8"/>
  <c r="M59" i="8"/>
  <c r="O58" i="8"/>
  <c r="K58" i="8"/>
  <c r="Q56" i="8"/>
  <c r="M56" i="8"/>
  <c r="Q54" i="8"/>
  <c r="M54" i="8"/>
  <c r="O49" i="8"/>
  <c r="Q47" i="8"/>
  <c r="M47" i="8"/>
  <c r="Q45" i="8"/>
  <c r="M45" i="8"/>
  <c r="Q43" i="8"/>
  <c r="M43" i="8"/>
  <c r="O42" i="8"/>
  <c r="K42" i="8"/>
  <c r="Q40" i="8"/>
  <c r="M40" i="8"/>
  <c r="Q38" i="8"/>
  <c r="M38" i="8"/>
  <c r="O33" i="8"/>
  <c r="Q31" i="8"/>
  <c r="M31" i="8"/>
  <c r="Q29" i="8"/>
  <c r="M29" i="8"/>
  <c r="O27" i="8"/>
  <c r="K27" i="8"/>
  <c r="O26" i="8"/>
  <c r="K26" i="8"/>
  <c r="Q24" i="8"/>
  <c r="M24" i="8"/>
  <c r="Q22" i="8"/>
  <c r="M22" i="8"/>
  <c r="Q17" i="8"/>
  <c r="M17" i="8"/>
  <c r="Q15" i="8"/>
  <c r="M15" i="8"/>
  <c r="O13" i="8"/>
  <c r="K13" i="8"/>
  <c r="K18" i="8"/>
  <c r="Q95" i="8"/>
  <c r="Q121" i="8"/>
  <c r="Q150" i="8"/>
  <c r="Q168" i="8"/>
  <c r="Q184" i="8"/>
  <c r="Q176" i="8"/>
  <c r="Q194" i="8"/>
  <c r="Q210" i="8"/>
  <c r="Q225" i="8"/>
  <c r="O118" i="8"/>
  <c r="O155" i="8"/>
  <c r="O153" i="8"/>
  <c r="O186" i="8"/>
  <c r="M141" i="8"/>
  <c r="P211" i="7"/>
  <c r="P210" i="7"/>
  <c r="N210" i="7"/>
  <c r="J209" i="7"/>
  <c r="N207" i="7"/>
  <c r="L207" i="7"/>
  <c r="J207" i="7"/>
  <c r="J206" i="7"/>
  <c r="J205" i="7"/>
  <c r="P203" i="7"/>
  <c r="N203" i="7"/>
  <c r="L203" i="7"/>
  <c r="L201" i="7"/>
  <c r="J201" i="7"/>
  <c r="N199" i="7"/>
  <c r="L199" i="7"/>
  <c r="J199" i="7"/>
  <c r="L198" i="7"/>
  <c r="J198" i="7"/>
  <c r="N198" i="7"/>
  <c r="N195" i="7"/>
  <c r="L195" i="7"/>
  <c r="J195" i="7"/>
  <c r="L194" i="7"/>
  <c r="J194" i="7"/>
  <c r="P193" i="7"/>
  <c r="N193" i="7"/>
  <c r="L193" i="7"/>
  <c r="P192" i="7"/>
  <c r="N192" i="7"/>
  <c r="L192" i="7"/>
  <c r="J192" i="7"/>
  <c r="P191" i="7"/>
  <c r="P190" i="7"/>
  <c r="N190" i="7"/>
  <c r="L190" i="7"/>
  <c r="P189" i="7"/>
  <c r="N189" i="7"/>
  <c r="L189" i="7"/>
  <c r="L187" i="7"/>
  <c r="J186" i="7"/>
  <c r="L185" i="7"/>
  <c r="J185" i="7"/>
  <c r="P184" i="7"/>
  <c r="P182" i="7"/>
  <c r="N182" i="7"/>
  <c r="L182" i="7"/>
  <c r="P181" i="7"/>
  <c r="P179" i="7"/>
  <c r="J179" i="7"/>
  <c r="N179" i="7"/>
  <c r="P178" i="7"/>
  <c r="N178" i="7"/>
  <c r="L178" i="7"/>
  <c r="P177" i="7"/>
  <c r="N177" i="7"/>
  <c r="N176" i="7"/>
  <c r="L176" i="7"/>
  <c r="J176" i="7"/>
  <c r="P175" i="7"/>
  <c r="N175" i="7"/>
  <c r="L175" i="7"/>
  <c r="J175" i="7"/>
  <c r="J174" i="7"/>
  <c r="P173" i="7"/>
  <c r="P171" i="7"/>
  <c r="N171" i="7"/>
  <c r="P170" i="7"/>
  <c r="N170" i="7"/>
  <c r="L170" i="7"/>
  <c r="J170" i="7"/>
  <c r="P169" i="7"/>
  <c r="J166" i="7"/>
  <c r="L157" i="7"/>
  <c r="J157" i="7"/>
  <c r="N157" i="7"/>
  <c r="P152" i="7"/>
  <c r="P150" i="7"/>
  <c r="N150" i="7"/>
  <c r="L150" i="7"/>
  <c r="J149" i="7"/>
  <c r="L144" i="7"/>
  <c r="P138" i="7"/>
  <c r="N138" i="7"/>
  <c r="P135" i="7"/>
  <c r="P134" i="7"/>
  <c r="N134" i="7"/>
  <c r="P133" i="7"/>
  <c r="N133" i="7"/>
  <c r="J128" i="7"/>
  <c r="P125" i="7"/>
  <c r="P123" i="7"/>
  <c r="L123" i="7"/>
  <c r="J123" i="7"/>
  <c r="P121" i="7"/>
  <c r="N121" i="7"/>
  <c r="D32" i="6"/>
  <c r="X17" i="6" s="1"/>
  <c r="D33" i="6"/>
  <c r="X18" i="6" s="1"/>
  <c r="D34" i="6"/>
  <c r="X19" i="6" s="1"/>
  <c r="D37" i="6"/>
  <c r="AB14" i="6" s="1"/>
  <c r="D39" i="6"/>
  <c r="AB16" i="6" s="1"/>
  <c r="D41" i="6"/>
  <c r="AB18" i="6" s="1"/>
  <c r="D42" i="6"/>
  <c r="AB19" i="6" s="1"/>
  <c r="D45" i="6"/>
  <c r="X23" i="6" s="1"/>
  <c r="D47" i="6"/>
  <c r="X25" i="6" s="1"/>
  <c r="F49" i="6"/>
  <c r="M49" i="6"/>
  <c r="D51" i="6"/>
  <c r="X29" i="6" s="1"/>
  <c r="F53" i="6"/>
  <c r="K53" i="6"/>
  <c r="D54" i="6"/>
  <c r="AB24" i="6" s="1"/>
  <c r="F55" i="6"/>
  <c r="M55" i="6"/>
  <c r="D57" i="6"/>
  <c r="AB27" i="6" s="1"/>
  <c r="D58" i="6"/>
  <c r="AB28" i="6" s="1"/>
  <c r="D61" i="6"/>
  <c r="X32" i="6" s="1"/>
  <c r="D63" i="6"/>
  <c r="X34" i="6" s="1"/>
  <c r="F65" i="6"/>
  <c r="M65" i="6"/>
  <c r="D67" i="6"/>
  <c r="X38" i="6" s="1"/>
  <c r="F69" i="6"/>
  <c r="K69" i="6"/>
  <c r="D70" i="6"/>
  <c r="AB33" i="6" s="1"/>
  <c r="F71" i="6"/>
  <c r="M71" i="6"/>
  <c r="D73" i="6"/>
  <c r="AB36" i="6" s="1"/>
  <c r="D74" i="6"/>
  <c r="AB37" i="6" s="1"/>
  <c r="D77" i="6"/>
  <c r="X41" i="6" s="1"/>
  <c r="D79" i="6"/>
  <c r="X43" i="6" s="1"/>
  <c r="F81" i="6"/>
  <c r="M81" i="6"/>
  <c r="D83" i="6"/>
  <c r="X47" i="6" s="1"/>
  <c r="F85" i="6"/>
  <c r="N85" i="6"/>
  <c r="D86" i="6"/>
  <c r="AB42" i="6" s="1"/>
  <c r="F87" i="6"/>
  <c r="J87" i="6"/>
  <c r="D88" i="6"/>
  <c r="AB44" i="6" s="1"/>
  <c r="D89" i="6"/>
  <c r="AB45" i="6" s="1"/>
  <c r="D90" i="6"/>
  <c r="AB46" i="6" s="1"/>
  <c r="D93" i="6"/>
  <c r="X64" i="6" s="1"/>
  <c r="D95" i="6"/>
  <c r="X66" i="6" s="1"/>
  <c r="F97" i="6"/>
  <c r="M97" i="6"/>
  <c r="D99" i="6"/>
  <c r="X70" i="6" s="1"/>
  <c r="F101" i="6"/>
  <c r="N101" i="6"/>
  <c r="D102" i="6"/>
  <c r="AB65" i="6" s="1"/>
  <c r="F103" i="6"/>
  <c r="J103" i="6"/>
  <c r="D104" i="6"/>
  <c r="AB67" i="6" s="1"/>
  <c r="D105" i="6"/>
  <c r="AB68" i="6" s="1"/>
  <c r="D106" i="6"/>
  <c r="AB69" i="6" s="1"/>
  <c r="D109" i="6"/>
  <c r="X73" i="6" s="1"/>
  <c r="M113" i="6"/>
  <c r="D115" i="6"/>
  <c r="X79" i="6" s="1"/>
  <c r="F117" i="6"/>
  <c r="N117" i="6"/>
  <c r="D118" i="6"/>
  <c r="AB74" i="6" s="1"/>
  <c r="F119" i="6"/>
  <c r="J119" i="6"/>
  <c r="D120" i="6"/>
  <c r="AB76" i="6" s="1"/>
  <c r="D121" i="6"/>
  <c r="AB77" i="6" s="1"/>
  <c r="D122" i="6"/>
  <c r="AB78" i="6" s="1"/>
  <c r="D127" i="6"/>
  <c r="X84" i="6" s="1"/>
  <c r="F129" i="6"/>
  <c r="N129" i="6"/>
  <c r="D131" i="6"/>
  <c r="X88" i="6" s="1"/>
  <c r="F133" i="6"/>
  <c r="N133" i="6"/>
  <c r="D134" i="6"/>
  <c r="AB83" i="6" s="1"/>
  <c r="F135" i="6"/>
  <c r="L135" i="6"/>
  <c r="D137" i="6"/>
  <c r="AB86" i="6" s="1"/>
  <c r="D138" i="6"/>
  <c r="AB87" i="6" s="1"/>
  <c r="D143" i="6"/>
  <c r="X93" i="6" s="1"/>
  <c r="F145" i="6"/>
  <c r="N145" i="6"/>
  <c r="D147" i="6"/>
  <c r="X97" i="6" s="1"/>
  <c r="F157" i="6"/>
  <c r="P157" i="6"/>
  <c r="D158" i="6"/>
  <c r="X101" i="6" s="1"/>
  <c r="F159" i="6"/>
  <c r="J159" i="6"/>
  <c r="D160" i="6"/>
  <c r="X103" i="6" s="1"/>
  <c r="D161" i="6"/>
  <c r="X104" i="6" s="1"/>
  <c r="D162" i="6"/>
  <c r="X105" i="6" s="1"/>
  <c r="D173" i="6"/>
  <c r="X50" i="6" s="1"/>
  <c r="F177" i="6"/>
  <c r="M177" i="6"/>
  <c r="D179" i="6"/>
  <c r="X56" i="6" s="1"/>
  <c r="C14" i="6"/>
  <c r="W6" i="6" s="1"/>
  <c r="C18" i="6"/>
  <c r="W10" i="6" s="1"/>
  <c r="C19" i="6"/>
  <c r="W11" i="6" s="1"/>
  <c r="C24" i="6"/>
  <c r="AA8" i="6" s="1"/>
  <c r="C26" i="6"/>
  <c r="AA10" i="6" s="1"/>
  <c r="C27" i="6"/>
  <c r="AA11" i="6" s="1"/>
  <c r="C32" i="6"/>
  <c r="W17" i="6" s="1"/>
  <c r="C34" i="6"/>
  <c r="W19" i="6" s="1"/>
  <c r="C35" i="6"/>
  <c r="W20" i="6" s="1"/>
  <c r="C38" i="6"/>
  <c r="AA15" i="6" s="1"/>
  <c r="C43" i="6"/>
  <c r="AA20" i="6" s="1"/>
  <c r="C48" i="6"/>
  <c r="W26" i="6" s="1"/>
  <c r="C51" i="6"/>
  <c r="W29" i="6" s="1"/>
  <c r="C59" i="6"/>
  <c r="AA29" i="6" s="1"/>
  <c r="C64" i="6"/>
  <c r="W35" i="6" s="1"/>
  <c r="C67" i="6"/>
  <c r="W38" i="6" s="1"/>
  <c r="C75" i="6"/>
  <c r="AA38" i="6" s="1"/>
  <c r="C80" i="6"/>
  <c r="W44" i="6" s="1"/>
  <c r="C83" i="6"/>
  <c r="W47" i="6" s="1"/>
  <c r="C90" i="6"/>
  <c r="AA46" i="6" s="1"/>
  <c r="C98" i="6"/>
  <c r="W69" i="6" s="1"/>
  <c r="C102" i="6"/>
  <c r="AA65" i="6" s="1"/>
  <c r="C104" i="6"/>
  <c r="AA67" i="6" s="1"/>
  <c r="C107" i="6"/>
  <c r="AA70" i="6" s="1"/>
  <c r="C114" i="6"/>
  <c r="W78" i="6" s="1"/>
  <c r="C118" i="6"/>
  <c r="AA74" i="6" s="1"/>
  <c r="C120" i="6"/>
  <c r="AA76" i="6" s="1"/>
  <c r="C123" i="6"/>
  <c r="AA79" i="6" s="1"/>
  <c r="C126" i="6"/>
  <c r="W83" i="6" s="1"/>
  <c r="C130" i="6"/>
  <c r="W87" i="6" s="1"/>
  <c r="C134" i="6"/>
  <c r="AA83" i="6" s="1"/>
  <c r="C138" i="6"/>
  <c r="AA87" i="6" s="1"/>
  <c r="C144" i="6"/>
  <c r="W94" i="6" s="1"/>
  <c r="C147" i="6"/>
  <c r="W97" i="6" s="1"/>
  <c r="C162" i="6"/>
  <c r="W105" i="6" s="1"/>
  <c r="C4" i="5"/>
  <c r="C8" i="5"/>
  <c r="D13" i="5"/>
  <c r="X5" i="5" s="1"/>
  <c r="D15" i="5"/>
  <c r="X7" i="5" s="1"/>
  <c r="D23" i="5"/>
  <c r="AB7" i="5" s="1"/>
  <c r="D29" i="5"/>
  <c r="X14" i="5" s="1"/>
  <c r="F33" i="5"/>
  <c r="D41" i="5"/>
  <c r="AB18" i="5" s="1"/>
  <c r="D63" i="5"/>
  <c r="X34" i="5" s="1"/>
  <c r="D69" i="5"/>
  <c r="AB32" i="5" s="1"/>
  <c r="D71" i="5"/>
  <c r="AB34" i="5" s="1"/>
  <c r="F73" i="5"/>
  <c r="N73" i="5"/>
  <c r="D79" i="5"/>
  <c r="X43" i="5" s="1"/>
  <c r="D85" i="5"/>
  <c r="AB41" i="5" s="1"/>
  <c r="D87" i="5"/>
  <c r="AB43" i="5" s="1"/>
  <c r="F89" i="5"/>
  <c r="N89" i="5"/>
  <c r="D122" i="5"/>
  <c r="X79" i="5" s="1"/>
  <c r="F129" i="5"/>
  <c r="D131" i="5"/>
  <c r="AB80" i="5" s="1"/>
  <c r="D138" i="5"/>
  <c r="X88" i="5" s="1"/>
  <c r="F145" i="5"/>
  <c r="D147" i="5"/>
  <c r="AB89" i="5" s="1"/>
  <c r="D154" i="5"/>
  <c r="X97" i="5" s="1"/>
  <c r="F161" i="5"/>
  <c r="O161" i="5"/>
  <c r="D163" i="5"/>
  <c r="AB98" i="5" s="1"/>
  <c r="D167" i="5"/>
  <c r="X103" i="5" s="1"/>
  <c r="D173" i="5"/>
  <c r="AB101" i="5" s="1"/>
  <c r="D175" i="5"/>
  <c r="AB103" i="5" s="1"/>
  <c r="F177" i="5"/>
  <c r="F185" i="5"/>
  <c r="N185" i="5"/>
  <c r="F193" i="5"/>
  <c r="N193" i="5"/>
  <c r="F201" i="5"/>
  <c r="N201" i="5"/>
  <c r="F209" i="5"/>
  <c r="F217" i="5"/>
  <c r="F53" i="5"/>
  <c r="D54" i="5"/>
  <c r="AB24" i="5" s="1"/>
  <c r="F93" i="5"/>
  <c r="D95" i="5"/>
  <c r="X52" i="5" s="1"/>
  <c r="D107" i="5"/>
  <c r="AB56" i="5" s="1"/>
  <c r="C61" i="5"/>
  <c r="W32" i="5" s="1"/>
  <c r="C73" i="5"/>
  <c r="AA36" i="5" s="1"/>
  <c r="C80" i="5"/>
  <c r="W44" i="5" s="1"/>
  <c r="C86" i="5"/>
  <c r="AA42" i="5" s="1"/>
  <c r="C177" i="5"/>
  <c r="AA105" i="5" s="1"/>
  <c r="C184" i="5"/>
  <c r="W113" i="5" s="1"/>
  <c r="C192" i="5"/>
  <c r="AA113" i="5" s="1"/>
  <c r="C200" i="5"/>
  <c r="W122" i="5" s="1"/>
  <c r="C25" i="5"/>
  <c r="AA9" i="5" s="1"/>
  <c r="C33" i="5"/>
  <c r="W18" i="5" s="1"/>
  <c r="C39" i="5"/>
  <c r="AA16" i="5" s="1"/>
  <c r="C41" i="5"/>
  <c r="AA18" i="5" s="1"/>
  <c r="C49" i="5"/>
  <c r="W27" i="5" s="1"/>
  <c r="C55" i="5"/>
  <c r="AA25" i="5" s="1"/>
  <c r="C57" i="5"/>
  <c r="AA27" i="5" s="1"/>
  <c r="E8" i="4"/>
  <c r="Q12" i="4"/>
  <c r="F13" i="4"/>
  <c r="D14" i="4"/>
  <c r="X6" i="4" s="1"/>
  <c r="D21" i="4"/>
  <c r="AB5" i="4" s="1"/>
  <c r="F29" i="4"/>
  <c r="D37" i="4"/>
  <c r="AB14" i="4" s="1"/>
  <c r="D39" i="4"/>
  <c r="AB16" i="4" s="1"/>
  <c r="C166" i="4"/>
  <c r="W102" i="4" s="1"/>
  <c r="F49" i="3"/>
  <c r="M49" i="3"/>
  <c r="C221" i="5"/>
  <c r="W59" i="5" s="1"/>
  <c r="C205" i="4"/>
  <c r="W59" i="4" s="1"/>
  <c r="C173" i="3"/>
  <c r="W50" i="3" s="1"/>
  <c r="N15" i="4"/>
  <c r="N173" i="4"/>
  <c r="N152" i="4"/>
  <c r="N143" i="4"/>
  <c r="N104" i="4"/>
  <c r="N98" i="4"/>
  <c r="N29" i="4"/>
  <c r="N45" i="4"/>
  <c r="N61" i="4"/>
  <c r="N77" i="4"/>
  <c r="N211" i="4"/>
  <c r="N200" i="4"/>
  <c r="Q14" i="8"/>
  <c r="Q91" i="8"/>
  <c r="Q117" i="8"/>
  <c r="Q128" i="8"/>
  <c r="Q135" i="8"/>
  <c r="Q96" i="8"/>
  <c r="Q103" i="8"/>
  <c r="Q120" i="8"/>
  <c r="Q127" i="8"/>
  <c r="Q138" i="8"/>
  <c r="Q145" i="8"/>
  <c r="Q155" i="8"/>
  <c r="Q171" i="8"/>
  <c r="Q144" i="8"/>
  <c r="Q151" i="8"/>
  <c r="Q162" i="8"/>
  <c r="Q179" i="8"/>
  <c r="Q190" i="8"/>
  <c r="Q202" i="8"/>
  <c r="Q217" i="8"/>
  <c r="O91" i="8"/>
  <c r="O107" i="8"/>
  <c r="O131" i="8"/>
  <c r="O98" i="8"/>
  <c r="O125" i="8"/>
  <c r="O166" i="8"/>
  <c r="O146" i="8"/>
  <c r="O162" i="8"/>
  <c r="O179" i="8"/>
  <c r="O192" i="8"/>
  <c r="O203" i="8"/>
  <c r="M98" i="8"/>
  <c r="M227" i="8"/>
  <c r="M211" i="8"/>
  <c r="M178" i="8"/>
  <c r="M146" i="8"/>
  <c r="M157" i="8"/>
  <c r="M129" i="8"/>
  <c r="M105" i="8"/>
  <c r="M117" i="8"/>
  <c r="M90" i="8"/>
  <c r="O223" i="8"/>
  <c r="O214" i="8"/>
  <c r="O224" i="8"/>
  <c r="O215" i="8"/>
  <c r="O207" i="8"/>
  <c r="O200" i="8"/>
  <c r="O189" i="8"/>
  <c r="O199" i="8"/>
  <c r="O194" i="8"/>
  <c r="O190" i="8"/>
  <c r="O183" i="8"/>
  <c r="O184" i="8"/>
  <c r="O181" i="8"/>
  <c r="O178" i="8"/>
  <c r="O174" i="8"/>
  <c r="O167" i="8"/>
  <c r="O163" i="8"/>
  <c r="O160" i="8"/>
  <c r="O151" i="8"/>
  <c r="O147" i="8"/>
  <c r="O144" i="8"/>
  <c r="O175" i="8"/>
  <c r="O171" i="8"/>
  <c r="O168" i="8"/>
  <c r="O157" i="8"/>
  <c r="O154" i="8"/>
  <c r="O150" i="8"/>
  <c r="O143" i="8"/>
  <c r="O138" i="8"/>
  <c r="O134" i="8"/>
  <c r="O127" i="8"/>
  <c r="O123" i="8"/>
  <c r="O120" i="8"/>
  <c r="O101" i="8"/>
  <c r="O96" i="8"/>
  <c r="O142" i="8"/>
  <c r="O137" i="8"/>
  <c r="O133" i="8"/>
  <c r="O130" i="8"/>
  <c r="O126" i="8"/>
  <c r="O121" i="8"/>
  <c r="O117" i="8"/>
  <c r="O106" i="8"/>
  <c r="O102" i="8"/>
  <c r="O97" i="8"/>
  <c r="O93" i="8"/>
  <c r="O90" i="8"/>
  <c r="Q223" i="8"/>
  <c r="Q219" i="8"/>
  <c r="Q214" i="8"/>
  <c r="Q209" i="8"/>
  <c r="Q226" i="8"/>
  <c r="Q215" i="8"/>
  <c r="Q211" i="8"/>
  <c r="Q207" i="8"/>
  <c r="Q203" i="8"/>
  <c r="Q200" i="8"/>
  <c r="Q189" i="8"/>
  <c r="Q206" i="8"/>
  <c r="Q201" i="8"/>
  <c r="Q195" i="8"/>
  <c r="Q19" i="8"/>
  <c r="M16" i="8"/>
  <c r="O14" i="8"/>
  <c r="Q88" i="8"/>
  <c r="Q93" i="8"/>
  <c r="Q97" i="8"/>
  <c r="Q104" i="8"/>
  <c r="Q107" i="8"/>
  <c r="Q119" i="8"/>
  <c r="Q130" i="8"/>
  <c r="Q133" i="8"/>
  <c r="Q137" i="8"/>
  <c r="Q94" i="8"/>
  <c r="Q98" i="8"/>
  <c r="Q101" i="8"/>
  <c r="Q105" i="8"/>
  <c r="Q118" i="8"/>
  <c r="Q122" i="8"/>
  <c r="Q125" i="8"/>
  <c r="Q129" i="8"/>
  <c r="Q134" i="8"/>
  <c r="Q139" i="8"/>
  <c r="Q143" i="8"/>
  <c r="Q154" i="8"/>
  <c r="Q157" i="8"/>
  <c r="Q161" i="8"/>
  <c r="Q166" i="8"/>
  <c r="Q170" i="8"/>
  <c r="Q173" i="8"/>
  <c r="Q177" i="8"/>
  <c r="Q182" i="8"/>
  <c r="Q186" i="8"/>
  <c r="Q146" i="8"/>
  <c r="Q149" i="8"/>
  <c r="Q153" i="8"/>
  <c r="Q160" i="8"/>
  <c r="Q163" i="8"/>
  <c r="Q169" i="8"/>
  <c r="Q174" i="8"/>
  <c r="Q178" i="8"/>
  <c r="Q181" i="8"/>
  <c r="Q192" i="8"/>
  <c r="Q197" i="8"/>
  <c r="Q187" i="8"/>
  <c r="Q198" i="8"/>
  <c r="Q205" i="8"/>
  <c r="Q213" i="8"/>
  <c r="Q222" i="8"/>
  <c r="Q221" i="8"/>
  <c r="O88" i="8"/>
  <c r="O95" i="8"/>
  <c r="O104" i="8"/>
  <c r="O119" i="8"/>
  <c r="O128" i="8"/>
  <c r="O135" i="8"/>
  <c r="O94" i="8"/>
  <c r="O103" i="8"/>
  <c r="O122" i="8"/>
  <c r="O141" i="8"/>
  <c r="O152" i="8"/>
  <c r="O159" i="8"/>
  <c r="O170" i="8"/>
  <c r="O149" i="8"/>
  <c r="O158" i="8"/>
  <c r="O165" i="8"/>
  <c r="O176" i="8"/>
  <c r="O182" i="8"/>
  <c r="O185" i="8"/>
  <c r="O195" i="8"/>
  <c r="O193" i="8"/>
  <c r="O210" i="8"/>
  <c r="O209" i="8"/>
  <c r="M128" i="8"/>
  <c r="M122" i="8"/>
  <c r="M173" i="8"/>
  <c r="M201" i="8"/>
  <c r="P122" i="7"/>
  <c r="P126" i="7"/>
  <c r="P127" i="7"/>
  <c r="P128" i="7"/>
  <c r="P129" i="7"/>
  <c r="P130" i="7"/>
  <c r="P131" i="7"/>
  <c r="P136" i="7"/>
  <c r="P137" i="7"/>
  <c r="P142" i="7"/>
  <c r="P143" i="7"/>
  <c r="P144" i="7"/>
  <c r="P145" i="7"/>
  <c r="P146" i="7"/>
  <c r="P147" i="7"/>
  <c r="P149" i="7"/>
  <c r="P151" i="7"/>
  <c r="P153" i="7"/>
  <c r="P154" i="7"/>
  <c r="P155" i="7"/>
  <c r="P157" i="7"/>
  <c r="P161" i="7"/>
  <c r="P162" i="7"/>
  <c r="P166" i="7"/>
  <c r="N29" i="7"/>
  <c r="N118" i="7"/>
  <c r="N126" i="7"/>
  <c r="N128" i="7"/>
  <c r="N129" i="7"/>
  <c r="N130" i="7"/>
  <c r="N131" i="7"/>
  <c r="N136" i="7"/>
  <c r="N137" i="7"/>
  <c r="N139" i="7"/>
  <c r="N142" i="7"/>
  <c r="N144" i="7"/>
  <c r="N145" i="7"/>
  <c r="N146" i="7"/>
  <c r="N147" i="7"/>
  <c r="N151" i="7"/>
  <c r="N152" i="7"/>
  <c r="N154" i="7"/>
  <c r="N155" i="7"/>
  <c r="N161" i="7"/>
  <c r="N162" i="7"/>
  <c r="N166" i="7"/>
  <c r="L118" i="7"/>
  <c r="L126" i="7"/>
  <c r="L135" i="7"/>
  <c r="L136" i="7"/>
  <c r="L137" i="7"/>
  <c r="L139" i="7"/>
  <c r="L142" i="7"/>
  <c r="L151" i="7"/>
  <c r="L152" i="7"/>
  <c r="L154" i="7"/>
  <c r="L160" i="7"/>
  <c r="L161" i="7"/>
  <c r="L162" i="7"/>
  <c r="L165" i="7"/>
  <c r="L166" i="7"/>
  <c r="J67" i="7"/>
  <c r="J103" i="7"/>
  <c r="J118" i="7"/>
  <c r="J119" i="7"/>
  <c r="J126" i="7"/>
  <c r="J130" i="7"/>
  <c r="J136" i="7"/>
  <c r="J139" i="7"/>
  <c r="J142" i="7"/>
  <c r="J146" i="7"/>
  <c r="J150" i="7"/>
  <c r="J151" i="7"/>
  <c r="J152" i="7"/>
  <c r="J155" i="7"/>
  <c r="J160" i="7"/>
  <c r="J161" i="7"/>
  <c r="J163" i="7"/>
  <c r="J169" i="7"/>
  <c r="J56" i="5"/>
  <c r="P168" i="7"/>
  <c r="J165" i="7"/>
  <c r="L159" i="7"/>
  <c r="N153" i="7"/>
  <c r="N141" i="7"/>
  <c r="J135" i="7"/>
  <c r="N125" i="7"/>
  <c r="N122" i="7"/>
  <c r="L104" i="7"/>
  <c r="C3" i="3"/>
  <c r="C5" i="3"/>
  <c r="C144" i="3"/>
  <c r="W91" i="3" s="1"/>
  <c r="C110" i="3"/>
  <c r="W71" i="3" s="1"/>
  <c r="C70" i="3"/>
  <c r="AA33" i="3" s="1"/>
  <c r="C53" i="3"/>
  <c r="AA23" i="3" s="1"/>
  <c r="C31" i="3"/>
  <c r="W16" i="3" s="1"/>
  <c r="D173" i="3"/>
  <c r="X50" i="3" s="1"/>
  <c r="D144" i="3"/>
  <c r="X91" i="3" s="1"/>
  <c r="D109" i="3"/>
  <c r="X70" i="3" s="1"/>
  <c r="D96" i="3"/>
  <c r="X64" i="3" s="1"/>
  <c r="D95" i="3"/>
  <c r="X63" i="3" s="1"/>
  <c r="D91" i="3"/>
  <c r="AB47" i="3" s="1"/>
  <c r="C190" i="4"/>
  <c r="W120" i="4" s="1"/>
  <c r="C171" i="4"/>
  <c r="W107" i="4" s="1"/>
  <c r="C121" i="4"/>
  <c r="W78" i="4" s="1"/>
  <c r="C95" i="4"/>
  <c r="W52" i="4" s="1"/>
  <c r="C70" i="4"/>
  <c r="AA33" i="4" s="1"/>
  <c r="C54" i="4"/>
  <c r="AA24" i="4" s="1"/>
  <c r="C39" i="4"/>
  <c r="AA16" i="4" s="1"/>
  <c r="C23" i="4"/>
  <c r="AA7" i="4" s="1"/>
  <c r="D189" i="4"/>
  <c r="X119" i="4" s="1"/>
  <c r="D182" i="4"/>
  <c r="X111" i="4" s="1"/>
  <c r="D174" i="4"/>
  <c r="AB102" i="4" s="1"/>
  <c r="D166" i="4"/>
  <c r="X102" i="4" s="1"/>
  <c r="D150" i="4"/>
  <c r="X93" i="4" s="1"/>
  <c r="D134" i="4"/>
  <c r="X84" i="4" s="1"/>
  <c r="D131" i="4"/>
  <c r="AB80" i="4" s="1"/>
  <c r="D119" i="4"/>
  <c r="X76" i="4" s="1"/>
  <c r="D117" i="4"/>
  <c r="X74" i="4" s="1"/>
  <c r="D106" i="4"/>
  <c r="AB55" i="4" s="1"/>
  <c r="D102" i="4"/>
  <c r="AB51" i="4" s="1"/>
  <c r="F174" i="3"/>
  <c r="K174" i="3"/>
  <c r="F126" i="3"/>
  <c r="K126" i="3"/>
  <c r="F118" i="3"/>
  <c r="L118" i="3"/>
  <c r="F110" i="3"/>
  <c r="K110" i="3"/>
  <c r="F94" i="3"/>
  <c r="J94" i="3"/>
  <c r="F46" i="3"/>
  <c r="J46" i="3"/>
  <c r="F198" i="4"/>
  <c r="F190" i="4"/>
  <c r="F158" i="4"/>
  <c r="F142" i="4"/>
  <c r="L142" i="4"/>
  <c r="F118" i="4"/>
  <c r="F128" i="3"/>
  <c r="P128" i="3"/>
  <c r="F120" i="3"/>
  <c r="L120" i="3"/>
  <c r="F64" i="3"/>
  <c r="K64" i="3"/>
  <c r="F40" i="3"/>
  <c r="J40" i="3"/>
  <c r="F32" i="3"/>
  <c r="K32" i="3"/>
  <c r="F16" i="3"/>
  <c r="K16" i="3"/>
  <c r="F208" i="4"/>
  <c r="F184" i="4"/>
  <c r="F176" i="4"/>
  <c r="P176" i="4"/>
  <c r="F168" i="4"/>
  <c r="F152" i="4"/>
  <c r="P152" i="4"/>
  <c r="F136" i="4"/>
  <c r="F128" i="4"/>
  <c r="F120" i="4"/>
  <c r="K120" i="4"/>
  <c r="F104" i="4"/>
  <c r="F162" i="3"/>
  <c r="N162" i="3"/>
  <c r="F138" i="3"/>
  <c r="M138" i="3"/>
  <c r="F130" i="3"/>
  <c r="M130" i="3"/>
  <c r="F74" i="3"/>
  <c r="L74" i="3"/>
  <c r="F66" i="3"/>
  <c r="N66" i="3"/>
  <c r="F42" i="3"/>
  <c r="L42" i="3"/>
  <c r="F34" i="3"/>
  <c r="N34" i="3"/>
  <c r="M162" i="4"/>
  <c r="J141" i="3"/>
  <c r="M93" i="8"/>
  <c r="M104" i="8"/>
  <c r="M133" i="8"/>
  <c r="M94" i="8"/>
  <c r="M101" i="8"/>
  <c r="M118" i="8"/>
  <c r="M125" i="8"/>
  <c r="M134" i="8"/>
  <c r="M150" i="8"/>
  <c r="M166" i="8"/>
  <c r="M182" i="8"/>
  <c r="M153" i="8"/>
  <c r="M169" i="8"/>
  <c r="M185" i="8"/>
  <c r="M198" i="8"/>
  <c r="P15" i="3"/>
  <c r="P31" i="3"/>
  <c r="P178" i="3"/>
  <c r="P115" i="3"/>
  <c r="P83" i="3"/>
  <c r="P61" i="3"/>
  <c r="P53" i="3"/>
  <c r="P38" i="3"/>
  <c r="P78" i="3"/>
  <c r="P160" i="3"/>
  <c r="P210" i="4"/>
  <c r="P194" i="4"/>
  <c r="P193" i="4"/>
  <c r="P171" i="4"/>
  <c r="P167" i="4"/>
  <c r="P150" i="4"/>
  <c r="P162" i="4"/>
  <c r="P153" i="4"/>
  <c r="P146" i="4"/>
  <c r="P137" i="4"/>
  <c r="P130" i="4"/>
  <c r="P121" i="4"/>
  <c r="P106" i="4"/>
  <c r="P97" i="4"/>
  <c r="P141" i="4"/>
  <c r="P134" i="4"/>
  <c r="P125" i="4"/>
  <c r="P118" i="4"/>
  <c r="P101" i="4"/>
  <c r="P94" i="4"/>
  <c r="P16" i="4"/>
  <c r="P19" i="4"/>
  <c r="P23" i="4"/>
  <c r="P32" i="4"/>
  <c r="P35" i="4"/>
  <c r="P39" i="4"/>
  <c r="P48" i="4"/>
  <c r="P51" i="4"/>
  <c r="P55" i="4"/>
  <c r="P64" i="4"/>
  <c r="P67" i="4"/>
  <c r="P71" i="4"/>
  <c r="P80" i="4"/>
  <c r="P83" i="4"/>
  <c r="P87" i="4"/>
  <c r="P208" i="4"/>
  <c r="P199" i="4"/>
  <c r="P200" i="4"/>
  <c r="P192" i="4"/>
  <c r="P182" i="4"/>
  <c r="P173" i="4"/>
  <c r="P185" i="4"/>
  <c r="P178" i="4"/>
  <c r="P169" i="4"/>
  <c r="P159" i="4"/>
  <c r="P170" i="4"/>
  <c r="P147" i="4"/>
  <c r="P143" i="4"/>
  <c r="P136" i="4"/>
  <c r="P127" i="4"/>
  <c r="P120" i="4"/>
  <c r="P103" i="4"/>
  <c r="P96" i="4"/>
  <c r="P24" i="4"/>
  <c r="P27" i="4"/>
  <c r="P40" i="4"/>
  <c r="P43" i="4"/>
  <c r="P47" i="4"/>
  <c r="L13" i="3"/>
  <c r="L15" i="3"/>
  <c r="L17" i="3"/>
  <c r="L22" i="3"/>
  <c r="L24" i="3"/>
  <c r="L179" i="3"/>
  <c r="L159" i="3"/>
  <c r="L144" i="3"/>
  <c r="L177" i="3"/>
  <c r="L173" i="3"/>
  <c r="L162" i="3"/>
  <c r="L158" i="3"/>
  <c r="L145" i="3"/>
  <c r="L135" i="3"/>
  <c r="L128" i="3"/>
  <c r="L141" i="3"/>
  <c r="L138" i="3"/>
  <c r="L134" i="3"/>
  <c r="L129" i="3"/>
  <c r="L125" i="3"/>
  <c r="L122" i="3"/>
  <c r="L119" i="3"/>
  <c r="L115" i="3"/>
  <c r="L112" i="3"/>
  <c r="L103" i="3"/>
  <c r="L99" i="3"/>
  <c r="L96" i="3"/>
  <c r="L87" i="3"/>
  <c r="L83" i="3"/>
  <c r="L111" i="3"/>
  <c r="L107" i="3"/>
  <c r="L102" i="3"/>
  <c r="L97" i="3"/>
  <c r="L93" i="3"/>
  <c r="L90" i="3"/>
  <c r="L79" i="3"/>
  <c r="L72" i="3"/>
  <c r="L63" i="3"/>
  <c r="L58" i="3"/>
  <c r="L54" i="3"/>
  <c r="L49" i="3"/>
  <c r="L45" i="3"/>
  <c r="L80" i="3"/>
  <c r="L71" i="3"/>
  <c r="L67" i="3"/>
  <c r="L64" i="3"/>
  <c r="L55" i="3"/>
  <c r="L51" i="3"/>
  <c r="L48" i="3"/>
  <c r="L39" i="3"/>
  <c r="L35" i="3"/>
  <c r="L19" i="3"/>
  <c r="L30" i="3"/>
  <c r="L32" i="3"/>
  <c r="L34" i="3"/>
  <c r="L38" i="3"/>
  <c r="M223" i="8"/>
  <c r="M221" i="8"/>
  <c r="M214" i="8"/>
  <c r="M224" i="8"/>
  <c r="M215" i="8"/>
  <c r="M208" i="8"/>
  <c r="M202" i="8"/>
  <c r="M193" i="8"/>
  <c r="M206" i="8"/>
  <c r="M197" i="8"/>
  <c r="M190" i="8"/>
  <c r="M183" i="8"/>
  <c r="M179" i="8"/>
  <c r="M176" i="8"/>
  <c r="M167" i="8"/>
  <c r="M163" i="8"/>
  <c r="M160" i="8"/>
  <c r="M151" i="8"/>
  <c r="M147" i="8"/>
  <c r="M144" i="8"/>
  <c r="M184" i="8"/>
  <c r="M175" i="8"/>
  <c r="M171" i="8"/>
  <c r="M168" i="8"/>
  <c r="M159" i="8"/>
  <c r="M155" i="8"/>
  <c r="M152" i="8"/>
  <c r="M143" i="8"/>
  <c r="M139" i="8"/>
  <c r="M136" i="8"/>
  <c r="M127" i="8"/>
  <c r="M123" i="8"/>
  <c r="M120" i="8"/>
  <c r="M103" i="8"/>
  <c r="M99" i="8"/>
  <c r="M96" i="8"/>
  <c r="M142" i="8"/>
  <c r="M135" i="8"/>
  <c r="M131" i="8"/>
  <c r="M126" i="8"/>
  <c r="M119" i="8"/>
  <c r="M107" i="8"/>
  <c r="M102" i="8"/>
  <c r="M95" i="8"/>
  <c r="M91" i="8"/>
  <c r="M88" i="8"/>
  <c r="O225" i="8"/>
  <c r="O221" i="8"/>
  <c r="O216" i="8"/>
  <c r="O226" i="8"/>
  <c r="O222" i="8"/>
  <c r="O217" i="8"/>
  <c r="O213" i="8"/>
  <c r="O208" i="8"/>
  <c r="O205" i="8"/>
  <c r="O202" i="8"/>
  <c r="O198" i="8"/>
  <c r="O191" i="8"/>
  <c r="O187" i="8"/>
  <c r="O201" i="8"/>
  <c r="O197" i="8"/>
  <c r="M138" i="8"/>
  <c r="M145" i="8"/>
  <c r="M154" i="8"/>
  <c r="M161" i="8"/>
  <c r="M170" i="8"/>
  <c r="M177" i="8"/>
  <c r="M186" i="8"/>
  <c r="M149" i="8"/>
  <c r="M158" i="8"/>
  <c r="M165" i="8"/>
  <c r="M174" i="8"/>
  <c r="M181" i="8"/>
  <c r="M194" i="8"/>
  <c r="M189" i="8"/>
  <c r="M205" i="8"/>
  <c r="M218" i="8"/>
  <c r="N161" i="3"/>
  <c r="N146" i="3"/>
  <c r="N175" i="3"/>
  <c r="N160" i="3"/>
  <c r="N142" i="3"/>
  <c r="N130" i="3"/>
  <c r="N143" i="3"/>
  <c r="N136" i="3"/>
  <c r="N127" i="3"/>
  <c r="N121" i="3"/>
  <c r="N110" i="3"/>
  <c r="N89" i="3"/>
  <c r="N113" i="3"/>
  <c r="N106" i="3"/>
  <c r="N95" i="3"/>
  <c r="N91" i="3"/>
  <c r="N88" i="3"/>
  <c r="N79" i="3"/>
  <c r="N75" i="3"/>
  <c r="N72" i="3"/>
  <c r="N63" i="3"/>
  <c r="N59" i="3"/>
  <c r="N56" i="3"/>
  <c r="N47" i="3"/>
  <c r="N43" i="3"/>
  <c r="N40" i="3"/>
  <c r="N78" i="3"/>
  <c r="N71" i="3"/>
  <c r="N67" i="3"/>
  <c r="N64" i="3"/>
  <c r="N53" i="3"/>
  <c r="N48" i="3"/>
  <c r="N39" i="3"/>
  <c r="N35" i="3"/>
  <c r="N19" i="3"/>
  <c r="N21" i="3"/>
  <c r="N30" i="3"/>
  <c r="M175" i="3"/>
  <c r="M163" i="3"/>
  <c r="M160" i="3"/>
  <c r="M179" i="3"/>
  <c r="M176" i="3"/>
  <c r="M157" i="3"/>
  <c r="M143" i="3"/>
  <c r="M139" i="3"/>
  <c r="M136" i="3"/>
  <c r="M127" i="3"/>
  <c r="M123" i="3"/>
  <c r="M135" i="3"/>
  <c r="M131" i="3"/>
  <c r="M128" i="3"/>
  <c r="M118" i="3"/>
  <c r="M109" i="3"/>
  <c r="M104" i="3"/>
  <c r="M93" i="3"/>
  <c r="M88" i="3"/>
  <c r="M119" i="3"/>
  <c r="M115" i="3"/>
  <c r="M112" i="3"/>
  <c r="M103" i="3"/>
  <c r="M99" i="3"/>
  <c r="M96" i="3"/>
  <c r="M87" i="3"/>
  <c r="M83" i="3"/>
  <c r="M80" i="3"/>
  <c r="M67" i="3"/>
  <c r="M64" i="3"/>
  <c r="M53" i="3"/>
  <c r="M50" i="3"/>
  <c r="M46" i="3"/>
  <c r="M41" i="3"/>
  <c r="M79" i="3"/>
  <c r="M75" i="3"/>
  <c r="M72" i="3"/>
  <c r="M173" i="3"/>
  <c r="M158" i="3"/>
  <c r="M178" i="3"/>
  <c r="M159" i="3"/>
  <c r="M144" i="3"/>
  <c r="M129" i="3"/>
  <c r="M142" i="3"/>
  <c r="M133" i="3"/>
  <c r="M126" i="3"/>
  <c r="M107" i="3"/>
  <c r="M95" i="3"/>
  <c r="M86" i="3"/>
  <c r="M121" i="3"/>
  <c r="M114" i="3"/>
  <c r="M105" i="3"/>
  <c r="M98" i="3"/>
  <c r="M89" i="3"/>
  <c r="M82" i="3"/>
  <c r="M73" i="3"/>
  <c r="M66" i="3"/>
  <c r="M57" i="3"/>
  <c r="M48" i="3"/>
  <c r="M74" i="3"/>
  <c r="M63" i="3"/>
  <c r="M59" i="3"/>
  <c r="M56" i="3"/>
  <c r="M47" i="3"/>
  <c r="M43" i="3"/>
  <c r="M40" i="3"/>
  <c r="M32" i="3"/>
  <c r="M34" i="3"/>
  <c r="M17" i="3"/>
  <c r="M27" i="3"/>
  <c r="M29" i="3"/>
  <c r="M93" i="4"/>
  <c r="M17" i="4"/>
  <c r="M27" i="4"/>
  <c r="M33" i="4"/>
  <c r="M43" i="4"/>
  <c r="M49" i="4"/>
  <c r="M59" i="4"/>
  <c r="M65" i="4"/>
  <c r="M75" i="4"/>
  <c r="M81" i="4"/>
  <c r="M91" i="4"/>
  <c r="M205" i="4"/>
  <c r="M198" i="4"/>
  <c r="M208" i="4"/>
  <c r="M199" i="4"/>
  <c r="M192" i="4"/>
  <c r="M183" i="4"/>
  <c r="M176" i="4"/>
  <c r="M189" i="4"/>
  <c r="M182" i="4"/>
  <c r="M173" i="4"/>
  <c r="M166" i="4"/>
  <c r="M165" i="4"/>
  <c r="M158" i="4"/>
  <c r="M149" i="4"/>
  <c r="M155" i="4"/>
  <c r="M139" i="4"/>
  <c r="M123" i="4"/>
  <c r="M99" i="4"/>
  <c r="M63" i="4"/>
  <c r="M90" i="4"/>
  <c r="M194" i="4"/>
  <c r="M184" i="4"/>
  <c r="M160" i="4"/>
  <c r="M150" i="4"/>
  <c r="M101" i="4"/>
  <c r="M133" i="4"/>
  <c r="M106" i="4"/>
  <c r="M18" i="4"/>
  <c r="M39" i="4"/>
  <c r="M55" i="4"/>
  <c r="M71" i="4"/>
  <c r="M22" i="4"/>
  <c r="M38" i="4"/>
  <c r="M54" i="4"/>
  <c r="M70" i="4"/>
  <c r="M86" i="4"/>
  <c r="M203" i="4"/>
  <c r="M206" i="4"/>
  <c r="M181" i="4"/>
  <c r="M187" i="4"/>
  <c r="M171" i="4"/>
  <c r="M163" i="4"/>
  <c r="M147" i="4"/>
  <c r="M154" i="4"/>
  <c r="M138" i="4"/>
  <c r="M122" i="4"/>
  <c r="M98" i="4"/>
  <c r="M131" i="4"/>
  <c r="M107" i="4"/>
  <c r="M19" i="4"/>
  <c r="M25" i="4"/>
  <c r="M35" i="4"/>
  <c r="M41" i="4"/>
  <c r="M51" i="4"/>
  <c r="M57" i="4"/>
  <c r="M67" i="4"/>
  <c r="M192" i="8"/>
  <c r="M195" i="8"/>
  <c r="M199" i="8"/>
  <c r="M187" i="8"/>
  <c r="M191" i="8"/>
  <c r="M200" i="8"/>
  <c r="M203" i="8"/>
  <c r="M207" i="8"/>
  <c r="M210" i="8"/>
  <c r="M213" i="8"/>
  <c r="M217" i="8"/>
  <c r="M222" i="8"/>
  <c r="M226" i="8"/>
  <c r="M216" i="8"/>
  <c r="M219" i="8"/>
  <c r="M65" i="7"/>
  <c r="J62" i="3"/>
  <c r="J111" i="3"/>
  <c r="J15" i="3"/>
  <c r="J33" i="3"/>
  <c r="J159" i="3"/>
  <c r="J163" i="3"/>
  <c r="J143" i="3"/>
  <c r="J125" i="3"/>
  <c r="J110" i="3"/>
  <c r="J120" i="3"/>
  <c r="J95" i="3"/>
  <c r="J79" i="3"/>
  <c r="J63" i="3"/>
  <c r="J47" i="3"/>
  <c r="J161" i="3"/>
  <c r="J173" i="3"/>
  <c r="J142" i="3"/>
  <c r="J126" i="3"/>
  <c r="J127" i="3"/>
  <c r="J112" i="3"/>
  <c r="J96" i="3"/>
  <c r="J106" i="3"/>
  <c r="J90" i="3"/>
  <c r="J74" i="3"/>
  <c r="J58" i="3"/>
  <c r="J80" i="3"/>
  <c r="J69" i="3"/>
  <c r="J51" i="3"/>
  <c r="J35" i="3"/>
  <c r="J18" i="3"/>
  <c r="J54" i="3"/>
  <c r="J123" i="3"/>
  <c r="J27" i="3"/>
  <c r="J157" i="3"/>
  <c r="J162" i="3"/>
  <c r="J137" i="3"/>
  <c r="J115" i="3"/>
  <c r="J99" i="3"/>
  <c r="J83" i="3"/>
  <c r="J109" i="3"/>
  <c r="J93" i="3"/>
  <c r="J77" i="3"/>
  <c r="J61" i="3"/>
  <c r="J42" i="3"/>
  <c r="J71" i="3"/>
  <c r="J64" i="3"/>
  <c r="J53" i="3"/>
  <c r="J37" i="3"/>
  <c r="J19" i="3"/>
  <c r="J32" i="3"/>
  <c r="J56" i="3"/>
  <c r="J91" i="3"/>
  <c r="J107" i="3"/>
  <c r="J82" i="3"/>
  <c r="J105" i="3"/>
  <c r="J114" i="3"/>
  <c r="J138" i="3"/>
  <c r="J160" i="3"/>
  <c r="J175" i="3"/>
  <c r="J31" i="3"/>
  <c r="J38" i="3"/>
  <c r="J147" i="3"/>
  <c r="J144" i="3"/>
  <c r="J128" i="3"/>
  <c r="J121" i="3"/>
  <c r="J98" i="3"/>
  <c r="J30" i="3"/>
  <c r="J23" i="3"/>
  <c r="J41" i="3"/>
  <c r="J57" i="3"/>
  <c r="J70" i="3"/>
  <c r="J102" i="3"/>
  <c r="J122" i="3"/>
  <c r="J145" i="3"/>
  <c r="J174" i="3"/>
  <c r="J26" i="3"/>
  <c r="J21" i="3"/>
  <c r="J16" i="3"/>
  <c r="J48" i="3"/>
  <c r="J66" i="3"/>
  <c r="J45" i="3"/>
  <c r="J81" i="3"/>
  <c r="J113" i="3"/>
  <c r="J103" i="3"/>
  <c r="J158" i="3"/>
  <c r="J178" i="3"/>
  <c r="J43" i="3"/>
  <c r="J104" i="3"/>
  <c r="J101" i="3"/>
  <c r="J134" i="3"/>
  <c r="J176" i="3"/>
  <c r="J13" i="3"/>
  <c r="Q177" i="3"/>
  <c r="Q162" i="3"/>
  <c r="Q145" i="3"/>
  <c r="Q174" i="3"/>
  <c r="M74" i="7"/>
  <c r="L73" i="7"/>
  <c r="M70" i="7"/>
  <c r="O169" i="3"/>
  <c r="O165" i="3"/>
  <c r="O170" i="3"/>
  <c r="O168" i="3"/>
  <c r="O167" i="3"/>
  <c r="O166" i="3"/>
  <c r="Q171" i="3"/>
  <c r="Q169" i="3"/>
  <c r="Q170" i="3"/>
  <c r="Q168" i="3"/>
  <c r="Q167" i="3"/>
  <c r="Q166" i="3"/>
  <c r="Q165" i="3"/>
  <c r="O155" i="3"/>
  <c r="O153" i="3"/>
  <c r="O152" i="3"/>
  <c r="O151" i="3"/>
  <c r="O154" i="3"/>
  <c r="O150" i="3"/>
  <c r="O149" i="3"/>
  <c r="Q173" i="3"/>
  <c r="Q155" i="3"/>
  <c r="Q153" i="3"/>
  <c r="Q151" i="3"/>
  <c r="Q154" i="3"/>
  <c r="Q152" i="3"/>
  <c r="Q150" i="3"/>
  <c r="Q149" i="3"/>
  <c r="Q178" i="3"/>
  <c r="Q158" i="3"/>
  <c r="Q26" i="4"/>
  <c r="Q58" i="4"/>
  <c r="Q90" i="4"/>
  <c r="Q209" i="4"/>
  <c r="Q211" i="4"/>
  <c r="Q195" i="4"/>
  <c r="Q179" i="4"/>
  <c r="Q186" i="4"/>
  <c r="Q170" i="4"/>
  <c r="Q162" i="4"/>
  <c r="Q146" i="4"/>
  <c r="Q152" i="4"/>
  <c r="Q136" i="4"/>
  <c r="Q120" i="4"/>
  <c r="Q96" i="4"/>
  <c r="Q130" i="4"/>
  <c r="Q106" i="4"/>
  <c r="Q18" i="4"/>
  <c r="Q30" i="4"/>
  <c r="Q46" i="4"/>
  <c r="Q62" i="4"/>
  <c r="Q78" i="4"/>
  <c r="Q31" i="4"/>
  <c r="Q79" i="4"/>
  <c r="Q207" i="4"/>
  <c r="Q206" i="4"/>
  <c r="Q197" i="4"/>
  <c r="Q190" i="4"/>
  <c r="Q181" i="4"/>
  <c r="Q174" i="4"/>
  <c r="Q187" i="4"/>
  <c r="Q171" i="4"/>
  <c r="Q163" i="4"/>
  <c r="Q147" i="4"/>
  <c r="Q161" i="4"/>
  <c r="Q154" i="4"/>
  <c r="Q145" i="4"/>
  <c r="Q138" i="4"/>
  <c r="Q129" i="4"/>
  <c r="Q122" i="4"/>
  <c r="Q105" i="4"/>
  <c r="Q98" i="4"/>
  <c r="Q131" i="4"/>
  <c r="Q107" i="4"/>
  <c r="Q16" i="4"/>
  <c r="Q32" i="4"/>
  <c r="Q35" i="4"/>
  <c r="Q50" i="4"/>
  <c r="Q64" i="4"/>
  <c r="Q67" i="4"/>
  <c r="Q82" i="4"/>
  <c r="O177" i="3"/>
  <c r="O173" i="3"/>
  <c r="O162" i="3"/>
  <c r="O158" i="3"/>
  <c r="O176" i="3"/>
  <c r="O159" i="3"/>
  <c r="O147" i="3"/>
  <c r="O144" i="3"/>
  <c r="O141" i="3"/>
  <c r="O138" i="3"/>
  <c r="O134" i="3"/>
  <c r="O129" i="3"/>
  <c r="O125" i="3"/>
  <c r="O142" i="3"/>
  <c r="O135" i="3"/>
  <c r="O131" i="3"/>
  <c r="O128" i="3"/>
  <c r="O120" i="3"/>
  <c r="O111" i="3"/>
  <c r="O107" i="3"/>
  <c r="O104" i="3"/>
  <c r="O95" i="3"/>
  <c r="O91" i="3"/>
  <c r="O88" i="3"/>
  <c r="O119" i="3"/>
  <c r="O112" i="3"/>
  <c r="O101" i="3"/>
  <c r="O96" i="3"/>
  <c r="O87" i="3"/>
  <c r="O82" i="3"/>
  <c r="O78" i="3"/>
  <c r="O73" i="3"/>
  <c r="O69" i="3"/>
  <c r="O66" i="3"/>
  <c r="O62" i="3"/>
  <c r="O55" i="3"/>
  <c r="O50" i="3"/>
  <c r="O46" i="3"/>
  <c r="O39" i="3"/>
  <c r="O77" i="3"/>
  <c r="O74" i="3"/>
  <c r="O70" i="3"/>
  <c r="O65" i="3"/>
  <c r="O61" i="3"/>
  <c r="O58" i="3"/>
  <c r="O54" i="3"/>
  <c r="O49" i="3"/>
  <c r="O45" i="3"/>
  <c r="O42" i="3"/>
  <c r="O38" i="3"/>
  <c r="O16" i="3"/>
  <c r="O21" i="3"/>
  <c r="O25" i="3"/>
  <c r="O32" i="3"/>
  <c r="O13" i="3"/>
  <c r="O15" i="3"/>
  <c r="O17" i="3"/>
  <c r="O29" i="3"/>
  <c r="O33" i="3"/>
  <c r="O37" i="3"/>
  <c r="O175" i="3"/>
  <c r="O160" i="3"/>
  <c r="O145" i="3"/>
  <c r="O178" i="3"/>
  <c r="O174" i="3"/>
  <c r="O161" i="3"/>
  <c r="O157" i="3"/>
  <c r="O146" i="3"/>
  <c r="O143" i="3"/>
  <c r="O139" i="3"/>
  <c r="O136" i="3"/>
  <c r="O127" i="3"/>
  <c r="O123" i="3"/>
  <c r="O133" i="3"/>
  <c r="O130" i="3"/>
  <c r="O126" i="3"/>
  <c r="O122" i="3"/>
  <c r="O118" i="3"/>
  <c r="O113" i="3"/>
  <c r="O109" i="3"/>
  <c r="O106" i="3"/>
  <c r="O102" i="3"/>
  <c r="O97" i="3"/>
  <c r="O93" i="3"/>
  <c r="O90" i="3"/>
  <c r="O86" i="3"/>
  <c r="O81" i="3"/>
  <c r="O117" i="3"/>
  <c r="O114" i="3"/>
  <c r="O110" i="3"/>
  <c r="O103" i="3"/>
  <c r="O98" i="3"/>
  <c r="O94" i="3"/>
  <c r="O89" i="3"/>
  <c r="O85" i="3"/>
  <c r="O80" i="3"/>
  <c r="O71" i="3"/>
  <c r="O64" i="3"/>
  <c r="O57" i="3"/>
  <c r="O53" i="3"/>
  <c r="O48" i="3"/>
  <c r="O41" i="3"/>
  <c r="O79" i="3"/>
  <c r="O75" i="3"/>
  <c r="O72" i="3"/>
  <c r="O63" i="3"/>
  <c r="O59" i="3"/>
  <c r="O56" i="3"/>
  <c r="O47" i="3"/>
  <c r="O43" i="3"/>
  <c r="O40" i="3"/>
  <c r="O14" i="3"/>
  <c r="O18" i="3"/>
  <c r="O23" i="3"/>
  <c r="O30" i="3"/>
  <c r="O34" i="3"/>
  <c r="O22" i="3"/>
  <c r="O24" i="3"/>
  <c r="O26" i="3"/>
  <c r="O27" i="3"/>
  <c r="O31" i="3"/>
  <c r="M59" i="5"/>
  <c r="M95" i="5"/>
  <c r="M106" i="5"/>
  <c r="M96" i="5"/>
  <c r="M101" i="5"/>
  <c r="M103" i="5"/>
  <c r="M105" i="5"/>
  <c r="M47" i="5"/>
  <c r="M48" i="5"/>
  <c r="M53" i="5"/>
  <c r="M56" i="5"/>
  <c r="M51" i="5"/>
  <c r="M57" i="5"/>
  <c r="M19" i="5"/>
  <c r="M93" i="5"/>
  <c r="M99" i="5"/>
  <c r="M102" i="5"/>
  <c r="M107" i="5"/>
  <c r="M45" i="5"/>
  <c r="M46" i="5"/>
  <c r="M55" i="5"/>
  <c r="M104" i="5"/>
  <c r="M94" i="5"/>
  <c r="M98" i="5"/>
  <c r="M50" i="5"/>
  <c r="M49" i="5"/>
  <c r="M54" i="5"/>
  <c r="M58" i="5"/>
  <c r="M13" i="5"/>
  <c r="M14" i="5"/>
  <c r="M16" i="5"/>
  <c r="M18" i="5"/>
  <c r="M223" i="5"/>
  <c r="M219" i="5"/>
  <c r="M216" i="5"/>
  <c r="M226" i="5"/>
  <c r="M222" i="5"/>
  <c r="M217" i="5"/>
  <c r="M213" i="5"/>
  <c r="M210" i="5"/>
  <c r="M206" i="5"/>
  <c r="M201" i="5"/>
  <c r="M197" i="5"/>
  <c r="M194" i="5"/>
  <c r="M190" i="5"/>
  <c r="M207" i="5"/>
  <c r="M203" i="5"/>
  <c r="M200" i="5"/>
  <c r="M191" i="5"/>
  <c r="M187" i="5"/>
  <c r="M184" i="5"/>
  <c r="M179" i="5"/>
  <c r="M176" i="5"/>
  <c r="M167" i="5"/>
  <c r="M163" i="5"/>
  <c r="M160" i="5"/>
  <c r="M151" i="5"/>
  <c r="M147" i="5"/>
  <c r="M144" i="5"/>
  <c r="M185" i="5"/>
  <c r="M181" i="5"/>
  <c r="M177" i="5"/>
  <c r="M173" i="5"/>
  <c r="M170" i="5"/>
  <c r="M166" i="5"/>
  <c r="M161" i="5"/>
  <c r="M157" i="5"/>
  <c r="M154" i="5"/>
  <c r="M150" i="5"/>
  <c r="M145" i="5"/>
  <c r="M142" i="5"/>
  <c r="M133" i="5"/>
  <c r="M130" i="5"/>
  <c r="M126" i="5"/>
  <c r="M121" i="5"/>
  <c r="M117" i="5"/>
  <c r="M141" i="5"/>
  <c r="M138" i="5"/>
  <c r="M134" i="5"/>
  <c r="M129" i="5"/>
  <c r="M125" i="5"/>
  <c r="M122" i="5"/>
  <c r="M118" i="5"/>
  <c r="M90" i="5"/>
  <c r="M86" i="5"/>
  <c r="M81" i="5"/>
  <c r="M77" i="5"/>
  <c r="M74" i="5"/>
  <c r="M70" i="5"/>
  <c r="M61" i="5"/>
  <c r="M42" i="5"/>
  <c r="M38" i="5"/>
  <c r="M218" i="5"/>
  <c r="M227" i="5"/>
  <c r="M211" i="5"/>
  <c r="M195" i="5"/>
  <c r="M209" i="5"/>
  <c r="M202" i="5"/>
  <c r="M193" i="5"/>
  <c r="M186" i="5"/>
  <c r="M178" i="5"/>
  <c r="M169" i="5"/>
  <c r="M162" i="5"/>
  <c r="M153" i="5"/>
  <c r="M146" i="5"/>
  <c r="M183" i="5"/>
  <c r="M175" i="5"/>
  <c r="M168" i="5"/>
  <c r="M159" i="5"/>
  <c r="M152" i="5"/>
  <c r="M143" i="5"/>
  <c r="M135" i="5"/>
  <c r="M128" i="5"/>
  <c r="M119" i="5"/>
  <c r="M139" i="5"/>
  <c r="M123" i="5"/>
  <c r="M91" i="5"/>
  <c r="M75" i="5"/>
  <c r="M43" i="5"/>
  <c r="M31" i="5"/>
  <c r="M27" i="5"/>
  <c r="M24" i="5"/>
  <c r="M15" i="5"/>
  <c r="M89" i="5"/>
  <c r="M85" i="5"/>
  <c r="M82" i="5"/>
  <c r="M78" i="5"/>
  <c r="M73" i="5"/>
  <c r="M69" i="5"/>
  <c r="M66" i="5"/>
  <c r="M62" i="5"/>
  <c r="M41" i="5"/>
  <c r="M37" i="5"/>
  <c r="M34" i="5"/>
  <c r="M30" i="5"/>
  <c r="M21" i="5"/>
  <c r="M23" i="5"/>
  <c r="M25" i="5"/>
  <c r="M221" i="5"/>
  <c r="M214" i="5"/>
  <c r="M224" i="5"/>
  <c r="M215" i="5"/>
  <c r="M208" i="5"/>
  <c r="M199" i="5"/>
  <c r="M192" i="5"/>
  <c r="M205" i="5"/>
  <c r="M198" i="5"/>
  <c r="M189" i="5"/>
  <c r="M182" i="5"/>
  <c r="M174" i="5"/>
  <c r="M165" i="5"/>
  <c r="M158" i="5"/>
  <c r="M149" i="5"/>
  <c r="M171" i="5"/>
  <c r="M155" i="5"/>
  <c r="M131" i="5"/>
  <c r="M136" i="5"/>
  <c r="M127" i="5"/>
  <c r="M120" i="5"/>
  <c r="M88" i="5"/>
  <c r="M79" i="5"/>
  <c r="M72" i="5"/>
  <c r="M63" i="5"/>
  <c r="M40" i="5"/>
  <c r="M33" i="5"/>
  <c r="M29" i="5"/>
  <c r="M26" i="5"/>
  <c r="M22" i="5"/>
  <c r="M17" i="5"/>
  <c r="M83" i="5"/>
  <c r="M80" i="5"/>
  <c r="M71" i="5"/>
  <c r="M67" i="5"/>
  <c r="M64" i="5"/>
  <c r="M39" i="5"/>
  <c r="M35" i="5"/>
  <c r="M32" i="5"/>
  <c r="K17" i="4"/>
  <c r="K40" i="4"/>
  <c r="K72" i="4"/>
  <c r="K63" i="4"/>
  <c r="K200" i="4"/>
  <c r="K181" i="4"/>
  <c r="K170" i="4"/>
  <c r="K150" i="4"/>
  <c r="K101" i="4"/>
  <c r="K119" i="4"/>
  <c r="K25" i="4"/>
  <c r="K57" i="4"/>
  <c r="K89" i="4"/>
  <c r="K81" i="4"/>
  <c r="K195" i="4"/>
  <c r="K184" i="4"/>
  <c r="K153" i="4"/>
  <c r="K145" i="4"/>
  <c r="K99" i="4"/>
  <c r="K117" i="4"/>
  <c r="K35" i="4"/>
  <c r="K82" i="4"/>
  <c r="O105" i="3"/>
  <c r="Q59" i="5"/>
  <c r="Q94" i="5"/>
  <c r="Q95" i="5"/>
  <c r="Q98" i="5"/>
  <c r="Q101" i="5"/>
  <c r="Q103" i="5"/>
  <c r="Q105" i="5"/>
  <c r="Q106" i="5"/>
  <c r="Q96" i="5"/>
  <c r="Q97" i="5"/>
  <c r="Q47" i="5"/>
  <c r="Q48" i="5"/>
  <c r="Q51" i="5"/>
  <c r="Q53" i="5"/>
  <c r="Q56" i="5"/>
  <c r="Q57" i="5"/>
  <c r="Q19" i="5"/>
  <c r="Q99" i="5"/>
  <c r="Q104" i="5"/>
  <c r="Q49" i="5"/>
  <c r="Q54" i="5"/>
  <c r="Q58" i="5"/>
  <c r="Q93" i="5"/>
  <c r="Q102" i="5"/>
  <c r="Q107" i="5"/>
  <c r="Q45" i="5"/>
  <c r="Q46" i="5"/>
  <c r="Q50" i="5"/>
  <c r="Q55" i="5"/>
  <c r="Q13" i="5"/>
  <c r="Q14" i="5"/>
  <c r="Q18" i="5"/>
  <c r="Q16" i="5"/>
  <c r="Q223" i="5"/>
  <c r="Q219" i="5"/>
  <c r="Q216" i="5"/>
  <c r="Q226" i="5"/>
  <c r="Q222" i="5"/>
  <c r="Q217" i="5"/>
  <c r="Q213" i="5"/>
  <c r="Q210" i="5"/>
  <c r="Q206" i="5"/>
  <c r="Q201" i="5"/>
  <c r="Q197" i="5"/>
  <c r="Q194" i="5"/>
  <c r="Q190" i="5"/>
  <c r="Q207" i="5"/>
  <c r="Q203" i="5"/>
  <c r="Q200" i="5"/>
  <c r="Q191" i="5"/>
  <c r="Q187" i="5"/>
  <c r="Q184" i="5"/>
  <c r="Q179" i="5"/>
  <c r="Q176" i="5"/>
  <c r="Q167" i="5"/>
  <c r="Q163" i="5"/>
  <c r="Q160" i="5"/>
  <c r="Q151" i="5"/>
  <c r="Q147" i="5"/>
  <c r="Q144" i="5"/>
  <c r="Q183" i="5"/>
  <c r="Q175" i="5"/>
  <c r="Q171" i="5"/>
  <c r="Q168" i="5"/>
  <c r="Q159" i="5"/>
  <c r="Q155" i="5"/>
  <c r="Q152" i="5"/>
  <c r="Q143" i="5"/>
  <c r="Q137" i="5"/>
  <c r="Q133" i="5"/>
  <c r="Q130" i="5"/>
  <c r="Q126" i="5"/>
  <c r="Q121" i="5"/>
  <c r="Q117" i="5"/>
  <c r="Q141" i="5"/>
  <c r="Q138" i="5"/>
  <c r="Q134" i="5"/>
  <c r="Q129" i="5"/>
  <c r="Q125" i="5"/>
  <c r="Q122" i="5"/>
  <c r="Q118" i="5"/>
  <c r="Q90" i="5"/>
  <c r="Q86" i="5"/>
  <c r="Q81" i="5"/>
  <c r="Q77" i="5"/>
  <c r="Q74" i="5"/>
  <c r="Q70" i="5"/>
  <c r="Q65" i="5"/>
  <c r="Q61" i="5"/>
  <c r="Q42" i="5"/>
  <c r="Q38" i="5"/>
  <c r="Q33" i="5"/>
  <c r="Q29" i="5"/>
  <c r="Q26" i="5"/>
  <c r="Q22" i="5"/>
  <c r="Q17" i="5"/>
  <c r="Q87" i="5"/>
  <c r="Q83" i="5"/>
  <c r="Q80" i="5"/>
  <c r="Q71" i="5"/>
  <c r="Q67" i="5"/>
  <c r="Q64" i="5"/>
  <c r="Q39" i="5"/>
  <c r="Q35" i="5"/>
  <c r="Q32" i="5"/>
  <c r="Q225" i="5"/>
  <c r="Q221" i="5"/>
  <c r="Q218" i="5"/>
  <c r="Q214" i="5"/>
  <c r="Q227" i="5"/>
  <c r="Q224" i="5"/>
  <c r="Q215" i="5"/>
  <c r="Q211" i="5"/>
  <c r="Q208" i="5"/>
  <c r="Q199" i="5"/>
  <c r="Q195" i="5"/>
  <c r="Q192" i="5"/>
  <c r="Q209" i="5"/>
  <c r="Q205" i="5"/>
  <c r="Q202" i="5"/>
  <c r="Q198" i="5"/>
  <c r="Q193" i="5"/>
  <c r="Q189" i="5"/>
  <c r="Q186" i="5"/>
  <c r="Q182" i="5"/>
  <c r="Q178" i="5"/>
  <c r="Q174" i="5"/>
  <c r="Q169" i="5"/>
  <c r="Q165" i="5"/>
  <c r="Q162" i="5"/>
  <c r="Q158" i="5"/>
  <c r="Q153" i="5"/>
  <c r="Q149" i="5"/>
  <c r="Q146" i="5"/>
  <c r="Q142" i="5"/>
  <c r="Q185" i="5"/>
  <c r="Q181" i="5"/>
  <c r="Q177" i="5"/>
  <c r="Q173" i="5"/>
  <c r="Q170" i="5"/>
  <c r="Q166" i="5"/>
  <c r="Q161" i="5"/>
  <c r="Q157" i="5"/>
  <c r="Q154" i="5"/>
  <c r="Q150" i="5"/>
  <c r="Q145" i="5"/>
  <c r="Q135" i="5"/>
  <c r="Q131" i="5"/>
  <c r="Q128" i="5"/>
  <c r="Q119" i="5"/>
  <c r="Q139" i="5"/>
  <c r="Q136" i="5"/>
  <c r="Q127" i="5"/>
  <c r="Q123" i="5"/>
  <c r="Q120" i="5"/>
  <c r="Q91" i="5"/>
  <c r="Q88" i="5"/>
  <c r="Q79" i="5"/>
  <c r="Q75" i="5"/>
  <c r="Q72" i="5"/>
  <c r="Q63" i="5"/>
  <c r="Q43" i="5"/>
  <c r="Q40" i="5"/>
  <c r="Q31" i="5"/>
  <c r="Q27" i="5"/>
  <c r="Q24" i="5"/>
  <c r="Q15" i="5"/>
  <c r="Q89" i="5"/>
  <c r="Q85" i="5"/>
  <c r="Q82" i="5"/>
  <c r="Q78" i="5"/>
  <c r="Q73" i="5"/>
  <c r="Q69" i="5"/>
  <c r="Q66" i="5"/>
  <c r="Q62" i="5"/>
  <c r="Q41" i="5"/>
  <c r="Q37" i="5"/>
  <c r="Q34" i="5"/>
  <c r="Q30" i="5"/>
  <c r="Q21" i="5"/>
  <c r="Q23" i="5"/>
  <c r="Q25" i="5"/>
  <c r="Q175" i="3"/>
  <c r="Q160" i="3"/>
  <c r="Q179" i="3"/>
  <c r="Q159" i="3"/>
  <c r="Q147" i="3"/>
  <c r="Q144" i="3"/>
  <c r="Q141" i="3"/>
  <c r="Q138" i="3"/>
  <c r="Q134" i="3"/>
  <c r="Q129" i="3"/>
  <c r="Q125" i="3"/>
  <c r="Q142" i="3"/>
  <c r="Q137" i="3"/>
  <c r="Q133" i="3"/>
  <c r="Q130" i="3"/>
  <c r="Q126" i="3"/>
  <c r="Q121" i="3"/>
  <c r="Q118" i="3"/>
  <c r="Q113" i="3"/>
  <c r="Q109" i="3"/>
  <c r="Q106" i="3"/>
  <c r="Q95" i="3"/>
  <c r="Q90" i="3"/>
  <c r="Q122" i="3"/>
  <c r="Q117" i="3"/>
  <c r="Q114" i="3"/>
  <c r="Q110" i="3"/>
  <c r="Q105" i="3"/>
  <c r="Q101" i="3"/>
  <c r="Q98" i="3"/>
  <c r="Q94" i="3"/>
  <c r="Q89" i="3"/>
  <c r="Q85" i="3"/>
  <c r="Q82" i="3"/>
  <c r="Q78" i="3"/>
  <c r="Q73" i="3"/>
  <c r="Q69" i="3"/>
  <c r="Q66" i="3"/>
  <c r="Q62" i="3"/>
  <c r="Q57" i="3"/>
  <c r="Q53" i="3"/>
  <c r="Q50" i="3"/>
  <c r="Q46" i="3"/>
  <c r="Q41" i="3"/>
  <c r="Q79" i="3"/>
  <c r="Q74" i="3"/>
  <c r="Q70" i="3"/>
  <c r="Q65" i="3"/>
  <c r="Q61" i="3"/>
  <c r="Q56" i="3"/>
  <c r="Q47" i="3"/>
  <c r="Q42" i="3"/>
  <c r="Q38" i="3"/>
  <c r="Q14" i="3"/>
  <c r="Q18" i="3"/>
  <c r="Q19" i="3"/>
  <c r="Q23" i="3"/>
  <c r="Q30" i="3"/>
  <c r="Q34" i="3"/>
  <c r="Q37" i="3"/>
  <c r="Q22" i="3"/>
  <c r="Q24" i="3"/>
  <c r="Q26" i="3"/>
  <c r="Q31" i="3"/>
  <c r="Q45" i="3"/>
  <c r="Q58" i="3"/>
  <c r="Q27" i="3"/>
  <c r="Q163" i="3"/>
  <c r="Q176" i="3"/>
  <c r="Q161" i="3"/>
  <c r="Q157" i="3"/>
  <c r="Q146" i="3"/>
  <c r="Q143" i="3"/>
  <c r="Q139" i="3"/>
  <c r="Q136" i="3"/>
  <c r="Q127" i="3"/>
  <c r="Q123" i="3"/>
  <c r="Q135" i="3"/>
  <c r="Q131" i="3"/>
  <c r="Q128" i="3"/>
  <c r="Q120" i="3"/>
  <c r="Q111" i="3"/>
  <c r="Q107" i="3"/>
  <c r="Q104" i="3"/>
  <c r="Q97" i="3"/>
  <c r="Q91" i="3"/>
  <c r="Q88" i="3"/>
  <c r="Q81" i="3"/>
  <c r="Q119" i="3"/>
  <c r="Q115" i="3"/>
  <c r="Q112" i="3"/>
  <c r="Q103" i="3"/>
  <c r="Q99" i="3"/>
  <c r="Q96" i="3"/>
  <c r="Q87" i="3"/>
  <c r="Q83" i="3"/>
  <c r="Q80" i="3"/>
  <c r="Q71" i="3"/>
  <c r="Q67" i="3"/>
  <c r="Q64" i="3"/>
  <c r="Q55" i="3"/>
  <c r="Q51" i="3"/>
  <c r="Q48" i="3"/>
  <c r="Q39" i="3"/>
  <c r="Q75" i="3"/>
  <c r="Q72" i="3"/>
  <c r="Q63" i="3"/>
  <c r="Q59" i="3"/>
  <c r="Q54" i="3"/>
  <c r="Q49" i="3"/>
  <c r="Q43" i="3"/>
  <c r="Q40" i="3"/>
  <c r="Q16" i="3"/>
  <c r="Q21" i="3"/>
  <c r="Q25" i="3"/>
  <c r="Q32" i="3"/>
  <c r="Q13" i="3"/>
  <c r="Q15" i="3"/>
  <c r="Q17" i="3"/>
  <c r="Q29" i="3"/>
  <c r="Q33" i="3"/>
  <c r="Q35" i="3"/>
  <c r="Q93" i="3"/>
  <c r="Q77" i="3"/>
  <c r="Q102" i="3"/>
  <c r="Q86" i="3"/>
  <c r="O59" i="5"/>
  <c r="O93" i="5"/>
  <c r="O102" i="5"/>
  <c r="O94" i="5"/>
  <c r="O104" i="5"/>
  <c r="O105" i="5"/>
  <c r="O107" i="5"/>
  <c r="O45" i="5"/>
  <c r="O46" i="5"/>
  <c r="O49" i="5"/>
  <c r="O50" i="5"/>
  <c r="O51" i="5"/>
  <c r="O54" i="5"/>
  <c r="O55" i="5"/>
  <c r="O58" i="5"/>
  <c r="O98" i="5"/>
  <c r="O101" i="5"/>
  <c r="O96" i="5"/>
  <c r="O97" i="5"/>
  <c r="O47" i="5"/>
  <c r="O48" i="5"/>
  <c r="O53" i="5"/>
  <c r="O57" i="5"/>
  <c r="O95" i="5"/>
  <c r="O99" i="5"/>
  <c r="O106" i="5"/>
  <c r="O103" i="5"/>
  <c r="O56" i="5"/>
  <c r="O13" i="5"/>
  <c r="O23" i="5"/>
  <c r="O21" i="5"/>
  <c r="O25" i="5"/>
  <c r="O225" i="5"/>
  <c r="O221" i="5"/>
  <c r="O218" i="5"/>
  <c r="O214" i="5"/>
  <c r="O226" i="5"/>
  <c r="O222" i="5"/>
  <c r="O217" i="5"/>
  <c r="O213" i="5"/>
  <c r="O210" i="5"/>
  <c r="O209" i="5"/>
  <c r="O199" i="5"/>
  <c r="O195" i="5"/>
  <c r="O192" i="5"/>
  <c r="O207" i="5"/>
  <c r="O203" i="5"/>
  <c r="O200" i="5"/>
  <c r="O191" i="5"/>
  <c r="O187" i="5"/>
  <c r="O184" i="5"/>
  <c r="O183" i="5"/>
  <c r="O179" i="5"/>
  <c r="O176" i="5"/>
  <c r="O167" i="5"/>
  <c r="O163" i="5"/>
  <c r="O160" i="5"/>
  <c r="O151" i="5"/>
  <c r="O147" i="5"/>
  <c r="O144" i="5"/>
  <c r="O177" i="5"/>
  <c r="O173" i="5"/>
  <c r="O170" i="5"/>
  <c r="O166" i="5"/>
  <c r="O157" i="5"/>
  <c r="O154" i="5"/>
  <c r="O150" i="5"/>
  <c r="O145" i="5"/>
  <c r="O142" i="5"/>
  <c r="O137" i="5"/>
  <c r="O133" i="5"/>
  <c r="O130" i="5"/>
  <c r="O126" i="5"/>
  <c r="O121" i="5"/>
  <c r="O117" i="5"/>
  <c r="O141" i="5"/>
  <c r="O138" i="5"/>
  <c r="O134" i="5"/>
  <c r="O129" i="5"/>
  <c r="O125" i="5"/>
  <c r="O122" i="5"/>
  <c r="O118" i="5"/>
  <c r="O90" i="5"/>
  <c r="O86" i="5"/>
  <c r="O81" i="5"/>
  <c r="O77" i="5"/>
  <c r="O74" i="5"/>
  <c r="O70" i="5"/>
  <c r="O65" i="5"/>
  <c r="O61" i="5"/>
  <c r="O42" i="5"/>
  <c r="O38" i="5"/>
  <c r="O33" i="5"/>
  <c r="O29" i="5"/>
  <c r="O26" i="5"/>
  <c r="O22" i="5"/>
  <c r="O17" i="5"/>
  <c r="O87" i="5"/>
  <c r="O83" i="5"/>
  <c r="O80" i="5"/>
  <c r="O71" i="5"/>
  <c r="O67" i="5"/>
  <c r="O64" i="5"/>
  <c r="O39" i="5"/>
  <c r="O35" i="5"/>
  <c r="O32" i="5"/>
  <c r="O223" i="5"/>
  <c r="O219" i="5"/>
  <c r="O216" i="5"/>
  <c r="O224" i="5"/>
  <c r="O215" i="5"/>
  <c r="O211" i="5"/>
  <c r="O208" i="5"/>
  <c r="O206" i="5"/>
  <c r="O201" i="5"/>
  <c r="O197" i="5"/>
  <c r="O194" i="5"/>
  <c r="O190" i="5"/>
  <c r="O205" i="5"/>
  <c r="O202" i="5"/>
  <c r="O198" i="5"/>
  <c r="O193" i="5"/>
  <c r="O189" i="5"/>
  <c r="O186" i="5"/>
  <c r="O182" i="5"/>
  <c r="O185" i="5"/>
  <c r="O181" i="5"/>
  <c r="O178" i="5"/>
  <c r="O174" i="5"/>
  <c r="O169" i="5"/>
  <c r="O165" i="5"/>
  <c r="O162" i="5"/>
  <c r="O158" i="5"/>
  <c r="O153" i="5"/>
  <c r="O149" i="5"/>
  <c r="O146" i="5"/>
  <c r="O175" i="5"/>
  <c r="O171" i="5"/>
  <c r="O168" i="5"/>
  <c r="O159" i="5"/>
  <c r="O155" i="5"/>
  <c r="O152" i="5"/>
  <c r="O143" i="5"/>
  <c r="O135" i="5"/>
  <c r="O131" i="5"/>
  <c r="O128" i="5"/>
  <c r="O119" i="5"/>
  <c r="O139" i="5"/>
  <c r="O136" i="5"/>
  <c r="O127" i="5"/>
  <c r="O123" i="5"/>
  <c r="O120" i="5"/>
  <c r="O91" i="5"/>
  <c r="O88" i="5"/>
  <c r="O79" i="5"/>
  <c r="O75" i="5"/>
  <c r="O72" i="5"/>
  <c r="O63" i="5"/>
  <c r="O43" i="5"/>
  <c r="O40" i="5"/>
  <c r="O31" i="5"/>
  <c r="O27" i="5"/>
  <c r="O24" i="5"/>
  <c r="O15" i="5"/>
  <c r="O89" i="5"/>
  <c r="O85" i="5"/>
  <c r="O82" i="5"/>
  <c r="O78" i="5"/>
  <c r="O73" i="5"/>
  <c r="O69" i="5"/>
  <c r="O66" i="5"/>
  <c r="O62" i="5"/>
  <c r="O41" i="5"/>
  <c r="O37" i="5"/>
  <c r="O34" i="5"/>
  <c r="O30" i="5"/>
  <c r="O14" i="5"/>
  <c r="O16" i="5"/>
  <c r="O18" i="5"/>
  <c r="O19" i="5"/>
  <c r="O227" i="5"/>
  <c r="O17" i="4"/>
  <c r="O26" i="4"/>
  <c r="O33" i="4"/>
  <c r="O49" i="4"/>
  <c r="O65" i="4"/>
  <c r="O81" i="4"/>
  <c r="O42" i="4"/>
  <c r="O58" i="4"/>
  <c r="O74" i="4"/>
  <c r="O90" i="4"/>
  <c r="O197" i="4"/>
  <c r="O181" i="4"/>
  <c r="O186" i="4"/>
  <c r="O168" i="4"/>
  <c r="O151" i="4"/>
  <c r="O159" i="4"/>
  <c r="O141" i="4"/>
  <c r="O123" i="4"/>
  <c r="O131" i="4"/>
  <c r="O16" i="4"/>
  <c r="O35" i="4"/>
  <c r="O64" i="4"/>
  <c r="O82" i="4"/>
  <c r="O207" i="4"/>
  <c r="O208" i="4"/>
  <c r="O192" i="4"/>
  <c r="O176" i="4"/>
  <c r="O177" i="4"/>
  <c r="O163" i="4"/>
  <c r="O146" i="4"/>
  <c r="O154" i="4"/>
  <c r="O136" i="4"/>
  <c r="O118" i="4"/>
  <c r="O142" i="4"/>
  <c r="O126" i="4"/>
  <c r="O102" i="4"/>
  <c r="O19" i="4"/>
  <c r="O25" i="4"/>
  <c r="O37" i="4"/>
  <c r="O41" i="4"/>
  <c r="O53" i="4"/>
  <c r="O57" i="4"/>
  <c r="O69" i="4"/>
  <c r="O71" i="4"/>
  <c r="O73" i="4"/>
  <c r="O78" i="4"/>
  <c r="O85" i="4"/>
  <c r="O87" i="4"/>
  <c r="O89" i="4"/>
  <c r="K59" i="5"/>
  <c r="K93" i="5"/>
  <c r="K99" i="5"/>
  <c r="K102" i="5"/>
  <c r="K104" i="5"/>
  <c r="K94" i="5"/>
  <c r="K98" i="5"/>
  <c r="K107" i="5"/>
  <c r="K45" i="5"/>
  <c r="K46" i="5"/>
  <c r="K50" i="5"/>
  <c r="K55" i="5"/>
  <c r="K48" i="5"/>
  <c r="K49" i="5"/>
  <c r="K53" i="5"/>
  <c r="K54" i="5"/>
  <c r="K58" i="5"/>
  <c r="K95" i="5"/>
  <c r="K96" i="5"/>
  <c r="K106" i="5"/>
  <c r="K103" i="5"/>
  <c r="K56" i="5"/>
  <c r="K51" i="5"/>
  <c r="K57" i="5"/>
  <c r="K97" i="5"/>
  <c r="K101" i="5"/>
  <c r="K105" i="5"/>
  <c r="K47" i="5"/>
  <c r="K21" i="5"/>
  <c r="K23" i="5"/>
  <c r="K25" i="5"/>
  <c r="K223" i="5"/>
  <c r="K219" i="5"/>
  <c r="K216" i="5"/>
  <c r="K226" i="5"/>
  <c r="K222" i="5"/>
  <c r="K215" i="5"/>
  <c r="K211" i="5"/>
  <c r="K208" i="5"/>
  <c r="K206" i="5"/>
  <c r="K201" i="5"/>
  <c r="K197" i="5"/>
  <c r="K194" i="5"/>
  <c r="K190" i="5"/>
  <c r="K205" i="5"/>
  <c r="K202" i="5"/>
  <c r="K225" i="5"/>
  <c r="K218" i="5"/>
  <c r="K227" i="5"/>
  <c r="K217" i="5"/>
  <c r="K210" i="5"/>
  <c r="K195" i="5"/>
  <c r="K207" i="5"/>
  <c r="K200" i="5"/>
  <c r="K13" i="5"/>
  <c r="K221" i="5"/>
  <c r="K214" i="5"/>
  <c r="K224" i="5"/>
  <c r="K213" i="5"/>
  <c r="K209" i="5"/>
  <c r="K199" i="5"/>
  <c r="K192" i="5"/>
  <c r="K203" i="5"/>
  <c r="K198" i="5"/>
  <c r="K193" i="5"/>
  <c r="K189" i="5"/>
  <c r="K186" i="5"/>
  <c r="K182" i="5"/>
  <c r="K185" i="5"/>
  <c r="K181" i="5"/>
  <c r="K178" i="5"/>
  <c r="K174" i="5"/>
  <c r="K169" i="5"/>
  <c r="K165" i="5"/>
  <c r="K162" i="5"/>
  <c r="K158" i="5"/>
  <c r="K153" i="5"/>
  <c r="K149" i="5"/>
  <c r="K146" i="5"/>
  <c r="K175" i="5"/>
  <c r="K171" i="5"/>
  <c r="K168" i="5"/>
  <c r="K161" i="5"/>
  <c r="K157" i="5"/>
  <c r="K154" i="5"/>
  <c r="K150" i="5"/>
  <c r="K142" i="5"/>
  <c r="K137" i="5"/>
  <c r="K133" i="5"/>
  <c r="K130" i="5"/>
  <c r="K126" i="5"/>
  <c r="K121" i="5"/>
  <c r="K117" i="5"/>
  <c r="K143" i="5"/>
  <c r="K139" i="5"/>
  <c r="K136" i="5"/>
  <c r="K129" i="5"/>
  <c r="K125" i="5"/>
  <c r="K122" i="5"/>
  <c r="K118" i="5"/>
  <c r="K90" i="5"/>
  <c r="K86" i="5"/>
  <c r="K81" i="5"/>
  <c r="K77" i="5"/>
  <c r="K74" i="5"/>
  <c r="K70" i="5"/>
  <c r="K65" i="5"/>
  <c r="K61" i="5"/>
  <c r="K42" i="5"/>
  <c r="K38" i="5"/>
  <c r="K33" i="5"/>
  <c r="K29" i="5"/>
  <c r="K26" i="5"/>
  <c r="K22" i="5"/>
  <c r="K17" i="5"/>
  <c r="K87" i="5"/>
  <c r="K83" i="5"/>
  <c r="K80" i="5"/>
  <c r="K71" i="5"/>
  <c r="K67" i="5"/>
  <c r="K64" i="5"/>
  <c r="K39" i="5"/>
  <c r="K35" i="5"/>
  <c r="K32" i="5"/>
  <c r="K191" i="5"/>
  <c r="K184" i="5"/>
  <c r="K183" i="5"/>
  <c r="K176" i="5"/>
  <c r="K167" i="5"/>
  <c r="K160" i="5"/>
  <c r="K151" i="5"/>
  <c r="K144" i="5"/>
  <c r="K173" i="5"/>
  <c r="K166" i="5"/>
  <c r="K155" i="5"/>
  <c r="K145" i="5"/>
  <c r="K135" i="5"/>
  <c r="K128" i="5"/>
  <c r="K119" i="5"/>
  <c r="K141" i="5"/>
  <c r="K134" i="5"/>
  <c r="K123" i="5"/>
  <c r="K91" i="5"/>
  <c r="K75" i="5"/>
  <c r="K43" i="5"/>
  <c r="K27" i="5"/>
  <c r="K89" i="5"/>
  <c r="K82" i="5"/>
  <c r="K73" i="5"/>
  <c r="K66" i="5"/>
  <c r="K41" i="5"/>
  <c r="K34" i="5"/>
  <c r="K14" i="5"/>
  <c r="K16" i="5"/>
  <c r="K18" i="5"/>
  <c r="K19" i="5"/>
  <c r="K187" i="5"/>
  <c r="K179" i="5"/>
  <c r="K163" i="5"/>
  <c r="K147" i="5"/>
  <c r="K177" i="5"/>
  <c r="K170" i="5"/>
  <c r="K159" i="5"/>
  <c r="K152" i="5"/>
  <c r="K131" i="5"/>
  <c r="K138" i="5"/>
  <c r="K127" i="5"/>
  <c r="K120" i="5"/>
  <c r="K88" i="5"/>
  <c r="K79" i="5"/>
  <c r="K72" i="5"/>
  <c r="K63" i="5"/>
  <c r="K40" i="5"/>
  <c r="K31" i="5"/>
  <c r="K24" i="5"/>
  <c r="K15" i="5"/>
  <c r="K85" i="5"/>
  <c r="K78" i="5"/>
  <c r="K69" i="5"/>
  <c r="K62" i="5"/>
  <c r="K37" i="5"/>
  <c r="K30" i="5"/>
  <c r="O129" i="4"/>
  <c r="O137" i="3"/>
  <c r="K23" i="4"/>
  <c r="O145" i="4"/>
  <c r="O161" i="4"/>
  <c r="O121" i="3"/>
  <c r="K109" i="5"/>
  <c r="M109" i="5"/>
  <c r="Q109" i="5"/>
  <c r="K110" i="5"/>
  <c r="M110" i="5"/>
  <c r="O110" i="5"/>
  <c r="Q110" i="5"/>
  <c r="J111" i="5"/>
  <c r="N111" i="5"/>
  <c r="Q111" i="5"/>
  <c r="N112" i="5"/>
  <c r="P112" i="5"/>
  <c r="J113" i="5"/>
  <c r="O113" i="5"/>
  <c r="Q113" i="5"/>
  <c r="K114" i="5"/>
  <c r="M114" i="5"/>
  <c r="P114" i="5"/>
  <c r="O115" i="5"/>
  <c r="J115" i="5"/>
  <c r="N115" i="5"/>
  <c r="Q115" i="5"/>
  <c r="J109" i="5"/>
  <c r="N109" i="5"/>
  <c r="P109" i="5"/>
  <c r="N110" i="5"/>
  <c r="P110" i="5"/>
  <c r="K111" i="5"/>
  <c r="M111" i="5"/>
  <c r="O111" i="5"/>
  <c r="J112" i="5"/>
  <c r="M112" i="5"/>
  <c r="O112" i="5"/>
  <c r="Q112" i="5"/>
  <c r="K113" i="5"/>
  <c r="N113" i="5"/>
  <c r="P113" i="5"/>
  <c r="P115" i="5"/>
  <c r="L201" i="4"/>
  <c r="N185" i="4"/>
  <c r="N169" i="4"/>
  <c r="L159" i="4"/>
  <c r="M137" i="4"/>
  <c r="M97" i="4"/>
  <c r="N34" i="4"/>
  <c r="Q17" i="4"/>
  <c r="Q29" i="4"/>
  <c r="Q43" i="4"/>
  <c r="Q59" i="4"/>
  <c r="Q75" i="4"/>
  <c r="Q33" i="4"/>
  <c r="Q65" i="4"/>
  <c r="P133" i="4"/>
  <c r="P21" i="4"/>
  <c r="P79" i="4"/>
  <c r="P197" i="4"/>
  <c r="P161" i="4"/>
  <c r="P117" i="4"/>
  <c r="P14" i="4"/>
  <c r="P50" i="4"/>
  <c r="P82" i="4"/>
  <c r="P186" i="4"/>
  <c r="P166" i="4"/>
  <c r="P139" i="4"/>
  <c r="P33" i="4"/>
  <c r="P59" i="4"/>
  <c r="P75" i="4"/>
  <c r="P91" i="4"/>
  <c r="P189" i="4"/>
  <c r="P90" i="4"/>
  <c r="P77" i="4"/>
  <c r="P70" i="4"/>
  <c r="P61" i="4"/>
  <c r="P54" i="4"/>
  <c r="P38" i="4"/>
  <c r="P22" i="4"/>
  <c r="P128" i="4"/>
  <c r="P160" i="4"/>
  <c r="P177" i="4"/>
  <c r="P195" i="4"/>
  <c r="P85" i="4"/>
  <c r="P69" i="4"/>
  <c r="P53" i="4"/>
  <c r="P37" i="4"/>
  <c r="P18" i="4"/>
  <c r="P122" i="4"/>
  <c r="P102" i="4"/>
  <c r="P149" i="4"/>
  <c r="P154" i="4"/>
  <c r="P209" i="4"/>
  <c r="P56" i="4"/>
  <c r="P104" i="4"/>
  <c r="P207" i="4"/>
  <c r="P41" i="4"/>
  <c r="P142" i="4"/>
  <c r="P13" i="4"/>
  <c r="P57" i="4"/>
  <c r="P123" i="4"/>
  <c r="P89" i="4"/>
  <c r="O105" i="4"/>
  <c r="O91" i="4"/>
  <c r="O15" i="4"/>
  <c r="O24" i="4"/>
  <c r="O27" i="4"/>
  <c r="O31" i="4"/>
  <c r="O47" i="4"/>
  <c r="O63" i="4"/>
  <c r="O79" i="4"/>
  <c r="O40" i="4"/>
  <c r="O43" i="4"/>
  <c r="O56" i="4"/>
  <c r="O59" i="4"/>
  <c r="O72" i="4"/>
  <c r="O75" i="4"/>
  <c r="O88" i="4"/>
  <c r="O209" i="4"/>
  <c r="O200" i="4"/>
  <c r="O210" i="4"/>
  <c r="O201" i="4"/>
  <c r="O194" i="4"/>
  <c r="O185" i="4"/>
  <c r="O178" i="4"/>
  <c r="O189" i="4"/>
  <c r="O182" i="4"/>
  <c r="O171" i="4"/>
  <c r="O165" i="4"/>
  <c r="O158" i="4"/>
  <c r="O147" i="4"/>
  <c r="O167" i="4"/>
  <c r="O155" i="4"/>
  <c r="O138" i="4"/>
  <c r="O127" i="4"/>
  <c r="O120" i="4"/>
  <c r="O101" i="4"/>
  <c r="O94" i="4"/>
  <c r="O135" i="4"/>
  <c r="O128" i="4"/>
  <c r="O119" i="4"/>
  <c r="O104" i="4"/>
  <c r="O95" i="4"/>
  <c r="O21" i="4"/>
  <c r="O34" i="4"/>
  <c r="O48" i="4"/>
  <c r="O51" i="4"/>
  <c r="O66" i="4"/>
  <c r="O80" i="4"/>
  <c r="O83" i="4"/>
  <c r="O203" i="4"/>
  <c r="O211" i="4"/>
  <c r="O195" i="4"/>
  <c r="O190" i="4"/>
  <c r="O179" i="4"/>
  <c r="O191" i="4"/>
  <c r="O184" i="4"/>
  <c r="O173" i="4"/>
  <c r="O166" i="4"/>
  <c r="O160" i="4"/>
  <c r="O149" i="4"/>
  <c r="O169" i="4"/>
  <c r="O157" i="4"/>
  <c r="O150" i="4"/>
  <c r="O139" i="4"/>
  <c r="O122" i="4"/>
  <c r="O103" i="4"/>
  <c r="O96" i="4"/>
  <c r="O137" i="4"/>
  <c r="O130" i="4"/>
  <c r="O121" i="4"/>
  <c r="O106" i="4"/>
  <c r="O97" i="4"/>
  <c r="O18" i="4"/>
  <c r="O202" i="4"/>
  <c r="P120" i="7"/>
  <c r="P141" i="7"/>
  <c r="N120" i="7"/>
  <c r="J122" i="7"/>
  <c r="J144" i="7"/>
  <c r="J154" i="7"/>
  <c r="J158" i="7"/>
  <c r="J170" i="3"/>
  <c r="P42" i="4"/>
  <c r="P145" i="4"/>
  <c r="L79" i="8"/>
  <c r="N77" i="8"/>
  <c r="N70" i="8"/>
  <c r="N56" i="8"/>
  <c r="N54" i="8"/>
  <c r="N40" i="8"/>
  <c r="N38" i="8"/>
  <c r="L90" i="8"/>
  <c r="L88" i="8"/>
  <c r="P83" i="8"/>
  <c r="N80" i="8"/>
  <c r="N69" i="8"/>
  <c r="N35" i="8"/>
  <c r="P119" i="8"/>
  <c r="P209" i="8"/>
  <c r="N174" i="8"/>
  <c r="N200" i="8"/>
  <c r="P205" i="7"/>
  <c r="P195" i="7"/>
  <c r="P194" i="7"/>
  <c r="N194" i="7"/>
  <c r="J193" i="7"/>
  <c r="J191" i="7"/>
  <c r="J189" i="7"/>
  <c r="P187" i="7"/>
  <c r="J187" i="7"/>
  <c r="N187" i="7"/>
  <c r="P186" i="7"/>
  <c r="N186" i="7"/>
  <c r="L186" i="7"/>
  <c r="P185" i="7"/>
  <c r="N185" i="7"/>
  <c r="N184" i="7"/>
  <c r="L184" i="7"/>
  <c r="J184" i="7"/>
  <c r="P183" i="7"/>
  <c r="N183" i="7"/>
  <c r="L183" i="7"/>
  <c r="J183" i="7"/>
  <c r="J181" i="7"/>
  <c r="P176" i="7"/>
  <c r="P165" i="7"/>
  <c r="Q73" i="7"/>
  <c r="Q102" i="7"/>
  <c r="Q104" i="7"/>
  <c r="Q119" i="7"/>
  <c r="Q121" i="7"/>
  <c r="Q128" i="7"/>
  <c r="Q129" i="7"/>
  <c r="Q134" i="7"/>
  <c r="Q135" i="7"/>
  <c r="Q137" i="7"/>
  <c r="Q139" i="7"/>
  <c r="Q142" i="7"/>
  <c r="Q144" i="7"/>
  <c r="Q146" i="7"/>
  <c r="Q147" i="7"/>
  <c r="Q149" i="7"/>
  <c r="Q150" i="7"/>
  <c r="Q157" i="7"/>
  <c r="O37" i="7"/>
  <c r="O97" i="7"/>
  <c r="O98" i="7"/>
  <c r="O103" i="7"/>
  <c r="O107" i="7"/>
  <c r="O118" i="7"/>
  <c r="O120" i="7"/>
  <c r="O122" i="7"/>
  <c r="O125" i="7"/>
  <c r="O126" i="7"/>
  <c r="O127" i="7"/>
  <c r="O130" i="7"/>
  <c r="O131" i="7"/>
  <c r="O133" i="7"/>
  <c r="O136" i="7"/>
  <c r="O138" i="7"/>
  <c r="O143" i="7"/>
  <c r="O151" i="7"/>
  <c r="O152" i="7"/>
  <c r="O153" i="7"/>
  <c r="O154" i="7"/>
  <c r="O155" i="7"/>
  <c r="L155" i="7"/>
  <c r="O145" i="7"/>
  <c r="O139" i="7"/>
  <c r="O129" i="7"/>
  <c r="O123" i="7"/>
  <c r="O105" i="7"/>
  <c r="O99" i="7"/>
  <c r="N78" i="8"/>
  <c r="N71" i="8"/>
  <c r="N67" i="8"/>
  <c r="N39" i="8"/>
  <c r="N37" i="8"/>
  <c r="P25" i="8"/>
  <c r="L14" i="8"/>
  <c r="P167" i="8"/>
  <c r="P189" i="8"/>
  <c r="N94" i="8"/>
  <c r="N134" i="8"/>
  <c r="N153" i="8"/>
  <c r="N152" i="8"/>
  <c r="N184" i="8"/>
  <c r="N194" i="8"/>
  <c r="L97" i="8"/>
  <c r="L169" i="8"/>
  <c r="L219" i="8"/>
  <c r="F70" i="3"/>
  <c r="P70" i="3"/>
  <c r="C170" i="3"/>
  <c r="AA102" i="3" s="1"/>
  <c r="E3" i="3"/>
  <c r="D94" i="4"/>
  <c r="X51" i="4" s="1"/>
  <c r="D88" i="4"/>
  <c r="AB44" i="4" s="1"/>
  <c r="D78" i="4"/>
  <c r="X42" i="4" s="1"/>
  <c r="D72" i="4"/>
  <c r="AB35" i="4" s="1"/>
  <c r="D62" i="4"/>
  <c r="X33" i="4" s="1"/>
  <c r="D46" i="4"/>
  <c r="X24" i="4" s="1"/>
  <c r="D30" i="4"/>
  <c r="X15" i="4" s="1"/>
  <c r="J12" i="4"/>
  <c r="J210" i="4"/>
  <c r="E3" i="4"/>
  <c r="C103" i="5"/>
  <c r="AA52" i="5" s="1"/>
  <c r="C46" i="5"/>
  <c r="W24" i="5" s="1"/>
  <c r="C30" i="5"/>
  <c r="W15" i="5" s="1"/>
  <c r="C215" i="5"/>
  <c r="AA127" i="5" s="1"/>
  <c r="C197" i="5"/>
  <c r="W119" i="5" s="1"/>
  <c r="C181" i="5"/>
  <c r="W110" i="5" s="1"/>
  <c r="C159" i="5"/>
  <c r="AA94" i="5" s="1"/>
  <c r="C143" i="5"/>
  <c r="AA85" i="5" s="1"/>
  <c r="C127" i="5"/>
  <c r="AA76" i="5" s="1"/>
  <c r="C89" i="5"/>
  <c r="M52" i="5" s="1"/>
  <c r="D207" i="5"/>
  <c r="X127" i="5" s="1"/>
  <c r="D197" i="5"/>
  <c r="X119" i="5" s="1"/>
  <c r="D181" i="5"/>
  <c r="X110" i="5" s="1"/>
  <c r="D165" i="5"/>
  <c r="X101" i="5" s="1"/>
  <c r="D151" i="5"/>
  <c r="X94" i="5" s="1"/>
  <c r="D135" i="5"/>
  <c r="X85" i="5" s="1"/>
  <c r="D118" i="5"/>
  <c r="X75" i="5" s="1"/>
  <c r="D88" i="5"/>
  <c r="AB44" i="5" s="1"/>
  <c r="D78" i="5"/>
  <c r="X42" i="5" s="1"/>
  <c r="D72" i="5"/>
  <c r="AB35" i="5" s="1"/>
  <c r="D62" i="5"/>
  <c r="X33" i="5" s="1"/>
  <c r="D61" i="5"/>
  <c r="X32" i="5" s="1"/>
  <c r="D40" i="5"/>
  <c r="AB17" i="5" s="1"/>
  <c r="D22" i="5"/>
  <c r="AB6" i="5" s="1"/>
  <c r="E3" i="5"/>
  <c r="C176" i="3"/>
  <c r="W53" i="3" s="1"/>
  <c r="C208" i="4"/>
  <c r="W62" i="4" s="1"/>
  <c r="C224" i="5"/>
  <c r="W62" i="5" s="1"/>
  <c r="C159" i="6"/>
  <c r="W102" i="6" s="1"/>
  <c r="C141" i="6"/>
  <c r="W91" i="6" s="1"/>
  <c r="C125" i="6"/>
  <c r="W82" i="6" s="1"/>
  <c r="C111" i="6"/>
  <c r="W75" i="6" s="1"/>
  <c r="C94" i="6"/>
  <c r="W65" i="6" s="1"/>
  <c r="C78" i="6"/>
  <c r="W42" i="6" s="1"/>
  <c r="C66" i="6"/>
  <c r="W37" i="6" s="1"/>
  <c r="C58" i="6"/>
  <c r="AA28" i="6" s="1"/>
  <c r="C54" i="6"/>
  <c r="AA24" i="6" s="1"/>
  <c r="C40" i="6"/>
  <c r="AA17" i="6" s="1"/>
  <c r="C30" i="6"/>
  <c r="W15" i="6" s="1"/>
  <c r="C22" i="6"/>
  <c r="AA6" i="6" s="1"/>
  <c r="C16" i="6"/>
  <c r="W8" i="6" s="1"/>
  <c r="D175" i="6"/>
  <c r="X52" i="6" s="1"/>
  <c r="D136" i="6"/>
  <c r="AB85" i="6" s="1"/>
  <c r="D126" i="6"/>
  <c r="X83" i="6" s="1"/>
  <c r="D123" i="6"/>
  <c r="AB79" i="6" s="1"/>
  <c r="D111" i="6"/>
  <c r="X75" i="6" s="1"/>
  <c r="D107" i="6"/>
  <c r="AB70" i="6" s="1"/>
  <c r="D94" i="6"/>
  <c r="X65" i="6" s="1"/>
  <c r="D87" i="6"/>
  <c r="AB43" i="6" s="1"/>
  <c r="D85" i="6"/>
  <c r="AB41" i="6" s="1"/>
  <c r="E5" i="4"/>
  <c r="L12" i="5"/>
  <c r="L112" i="5"/>
  <c r="E5" i="5"/>
  <c r="E7" i="4"/>
  <c r="E7" i="5"/>
  <c r="E9" i="4"/>
  <c r="E9" i="5"/>
  <c r="F169" i="3"/>
  <c r="M169" i="3"/>
  <c r="F121" i="6"/>
  <c r="O121" i="6"/>
  <c r="F105" i="6"/>
  <c r="O105" i="6"/>
  <c r="J40" i="8"/>
  <c r="J56" i="8"/>
  <c r="L174" i="1"/>
  <c r="C179" i="3"/>
  <c r="W56" i="3" s="1"/>
  <c r="L147" i="1"/>
  <c r="C211" i="4"/>
  <c r="W65" i="4" s="1"/>
  <c r="L116" i="1"/>
  <c r="C227" i="5"/>
  <c r="W65" i="5" s="1"/>
  <c r="C223" i="5"/>
  <c r="W61" i="5" s="1"/>
  <c r="J155" i="3"/>
  <c r="J152" i="3"/>
  <c r="J151" i="3"/>
  <c r="J150" i="3"/>
  <c r="J89" i="3"/>
  <c r="J166" i="3"/>
  <c r="J165" i="3"/>
  <c r="N85" i="4"/>
  <c r="N78" i="4"/>
  <c r="N66" i="4"/>
  <c r="N57" i="4"/>
  <c r="N50" i="4"/>
  <c r="N37" i="4"/>
  <c r="N30" i="4"/>
  <c r="N21" i="4"/>
  <c r="N14" i="4"/>
  <c r="N97" i="4"/>
  <c r="N121" i="4"/>
  <c r="N137" i="4"/>
  <c r="N151" i="4"/>
  <c r="N145" i="4"/>
  <c r="N161" i="4"/>
  <c r="N174" i="4"/>
  <c r="N190" i="4"/>
  <c r="N191" i="4"/>
  <c r="N81" i="4"/>
  <c r="N65" i="4"/>
  <c r="N49" i="4"/>
  <c r="N33" i="4"/>
  <c r="N17" i="4"/>
  <c r="N129" i="4"/>
  <c r="N119" i="4"/>
  <c r="N149" i="4"/>
  <c r="N159" i="4"/>
  <c r="P15" i="4"/>
  <c r="P151" i="4"/>
  <c r="P25" i="4"/>
  <c r="Q89" i="8"/>
  <c r="Q87" i="8"/>
  <c r="Q85" i="8"/>
  <c r="Q83" i="8"/>
  <c r="M80" i="8"/>
  <c r="Q78" i="8"/>
  <c r="L74" i="8"/>
  <c r="M73" i="8"/>
  <c r="M69" i="8"/>
  <c r="Q64" i="8"/>
  <c r="L63" i="8"/>
  <c r="M62" i="8"/>
  <c r="L58" i="8"/>
  <c r="M57" i="8"/>
  <c r="M53" i="8"/>
  <c r="Q48" i="8"/>
  <c r="L47" i="8"/>
  <c r="M46" i="8"/>
  <c r="L42" i="8"/>
  <c r="M41" i="8"/>
  <c r="M37" i="8"/>
  <c r="Q32" i="8"/>
  <c r="M25" i="8"/>
  <c r="M23" i="8"/>
  <c r="Q18" i="8"/>
  <c r="L91" i="8"/>
  <c r="M86" i="8"/>
  <c r="L85" i="8"/>
  <c r="M74" i="8"/>
  <c r="M42" i="8"/>
  <c r="M26" i="8"/>
  <c r="M13" i="8"/>
  <c r="P95" i="8"/>
  <c r="P144" i="8"/>
  <c r="P145" i="8"/>
  <c r="P177" i="8"/>
  <c r="P205" i="8"/>
  <c r="L121" i="8"/>
  <c r="L153" i="8"/>
  <c r="Q123" i="8"/>
  <c r="L174" i="7"/>
  <c r="L173" i="7"/>
  <c r="J171" i="7"/>
  <c r="L171" i="7"/>
  <c r="L169" i="7"/>
  <c r="L163" i="7"/>
  <c r="L153" i="7"/>
  <c r="J153" i="7"/>
  <c r="M54" i="7"/>
  <c r="M82" i="7"/>
  <c r="M87" i="7"/>
  <c r="M90" i="7"/>
  <c r="M101" i="7"/>
  <c r="M106" i="7"/>
  <c r="M122" i="7"/>
  <c r="M126" i="7"/>
  <c r="M128" i="7"/>
  <c r="M133" i="7"/>
  <c r="M135" i="7"/>
  <c r="M136" i="7"/>
  <c r="M138" i="7"/>
  <c r="M139" i="7"/>
  <c r="K88" i="7"/>
  <c r="K102" i="7"/>
  <c r="K104" i="7"/>
  <c r="K107" i="7"/>
  <c r="K117" i="7"/>
  <c r="K118" i="7"/>
  <c r="K119" i="7"/>
  <c r="K120" i="7"/>
  <c r="K121" i="7"/>
  <c r="K123" i="7"/>
  <c r="K125" i="7"/>
  <c r="K127" i="7"/>
  <c r="K129" i="7"/>
  <c r="K130" i="7"/>
  <c r="K131" i="7"/>
  <c r="K137" i="7"/>
  <c r="K141" i="7"/>
  <c r="L122" i="7"/>
  <c r="L103" i="7"/>
  <c r="L128" i="7"/>
  <c r="F176" i="3"/>
  <c r="L176" i="3"/>
  <c r="F65" i="5"/>
  <c r="M65" i="5"/>
  <c r="M186" i="4"/>
  <c r="F149" i="3"/>
  <c r="J149" i="3"/>
  <c r="D150" i="3"/>
  <c r="AB89" i="3" s="1"/>
  <c r="F151" i="3"/>
  <c r="L151" i="3"/>
  <c r="D152" i="3"/>
  <c r="AB91" i="3" s="1"/>
  <c r="D153" i="3"/>
  <c r="AB92" i="3" s="1"/>
  <c r="D154" i="3"/>
  <c r="AB93" i="3" s="1"/>
  <c r="D155" i="3"/>
  <c r="AB94" i="3" s="1"/>
  <c r="C152" i="3"/>
  <c r="AA91" i="3" s="1"/>
  <c r="C150" i="3"/>
  <c r="AA89" i="3" s="1"/>
  <c r="C153" i="3"/>
  <c r="AA92" i="3" s="1"/>
  <c r="C155" i="3"/>
  <c r="AA94" i="3" s="1"/>
  <c r="D166" i="3"/>
  <c r="AB98" i="3" s="1"/>
  <c r="D168" i="3"/>
  <c r="AB100" i="3" s="1"/>
  <c r="D169" i="3"/>
  <c r="AB101" i="3" s="1"/>
  <c r="D170" i="3"/>
  <c r="AB102" i="3" s="1"/>
  <c r="D171" i="3"/>
  <c r="AB103" i="3" s="1"/>
  <c r="C165" i="3"/>
  <c r="AA97" i="3" s="1"/>
  <c r="C167" i="3"/>
  <c r="AA99" i="3" s="1"/>
  <c r="C169" i="3"/>
  <c r="AA101" i="3" s="1"/>
  <c r="C171" i="3"/>
  <c r="AA103" i="3" s="1"/>
  <c r="F27" i="3"/>
  <c r="L27" i="3"/>
  <c r="F43" i="3"/>
  <c r="L43" i="3"/>
  <c r="F59" i="3"/>
  <c r="L59" i="3"/>
  <c r="F75" i="3"/>
  <c r="L75" i="3"/>
  <c r="F91" i="3"/>
  <c r="P91" i="3"/>
  <c r="P107" i="3"/>
  <c r="F123" i="3"/>
  <c r="P123" i="3"/>
  <c r="F139" i="3"/>
  <c r="P139" i="3"/>
  <c r="F155" i="3"/>
  <c r="L155" i="3"/>
  <c r="F171" i="3"/>
  <c r="O171" i="3"/>
  <c r="D149" i="3"/>
  <c r="AB88" i="3" s="1"/>
  <c r="F150" i="3"/>
  <c r="K150" i="3"/>
  <c r="D151" i="3"/>
  <c r="AB90" i="3" s="1"/>
  <c r="F152" i="3"/>
  <c r="P152" i="3"/>
  <c r="F153" i="3"/>
  <c r="N153" i="3"/>
  <c r="F154" i="3"/>
  <c r="M154" i="3"/>
  <c r="C149" i="3"/>
  <c r="AA88" i="3" s="1"/>
  <c r="C151" i="3"/>
  <c r="AA90" i="3" s="1"/>
  <c r="C154" i="3"/>
  <c r="AA93" i="3" s="1"/>
  <c r="D165" i="3"/>
  <c r="AB97" i="3" s="1"/>
  <c r="D167" i="3"/>
  <c r="AB99" i="3" s="1"/>
  <c r="C166" i="3"/>
  <c r="AA98" i="3" s="1"/>
  <c r="C168" i="3"/>
  <c r="AA100" i="3" s="1"/>
  <c r="F19" i="3"/>
  <c r="O19" i="3"/>
  <c r="F35" i="3"/>
  <c r="O35" i="3"/>
  <c r="F51" i="3"/>
  <c r="O51" i="3"/>
  <c r="F67" i="3"/>
  <c r="O67" i="3"/>
  <c r="F83" i="3"/>
  <c r="O83" i="3"/>
  <c r="F99" i="3"/>
  <c r="O99" i="3"/>
  <c r="F115" i="3"/>
  <c r="O115" i="3"/>
  <c r="F131" i="3"/>
  <c r="L131" i="3"/>
  <c r="F147" i="3"/>
  <c r="L147" i="3"/>
  <c r="F163" i="3"/>
  <c r="O163" i="3"/>
  <c r="J190" i="4"/>
  <c r="J144" i="4"/>
  <c r="J25" i="4"/>
  <c r="J57" i="4"/>
  <c r="J89" i="4"/>
  <c r="J38" i="4"/>
  <c r="J56" i="4"/>
  <c r="J74" i="4"/>
  <c r="J163" i="4"/>
  <c r="J95" i="4"/>
  <c r="J200" i="4"/>
  <c r="J182" i="4"/>
  <c r="J183" i="4"/>
  <c r="J171" i="4"/>
  <c r="J155" i="4"/>
  <c r="J158" i="4"/>
  <c r="J137" i="4"/>
  <c r="J119" i="4"/>
  <c r="J139" i="4"/>
  <c r="J122" i="4"/>
  <c r="J94" i="4"/>
  <c r="J32" i="4"/>
  <c r="J51" i="4"/>
  <c r="J71" i="4"/>
  <c r="J87" i="4"/>
  <c r="J29" i="4"/>
  <c r="J54" i="4"/>
  <c r="J72" i="4"/>
  <c r="J90" i="4"/>
  <c r="J79" i="4"/>
  <c r="J203" i="4"/>
  <c r="J118" i="4"/>
  <c r="L171" i="8"/>
  <c r="J168" i="8"/>
  <c r="J163" i="8"/>
  <c r="P151" i="8"/>
  <c r="J147" i="8"/>
  <c r="P135" i="8"/>
  <c r="J107" i="8"/>
  <c r="J86" i="8"/>
  <c r="N82" i="8"/>
  <c r="L59" i="8"/>
  <c r="N57" i="8"/>
  <c r="J54" i="8"/>
  <c r="N50" i="8"/>
  <c r="P18" i="8"/>
  <c r="P80" i="8"/>
  <c r="P73" i="8"/>
  <c r="P69" i="8"/>
  <c r="P66" i="8"/>
  <c r="P62" i="8"/>
  <c r="P55" i="8"/>
  <c r="P51" i="8"/>
  <c r="P48" i="8"/>
  <c r="P41" i="8"/>
  <c r="P37" i="8"/>
  <c r="P34" i="8"/>
  <c r="P30" i="8"/>
  <c r="P94" i="8"/>
  <c r="P101" i="8"/>
  <c r="P118" i="8"/>
  <c r="P125" i="8"/>
  <c r="P141" i="8"/>
  <c r="P106" i="8"/>
  <c r="P130" i="8"/>
  <c r="P146" i="8"/>
  <c r="P162" i="8"/>
  <c r="P178" i="8"/>
  <c r="P159" i="8"/>
  <c r="P185" i="8"/>
  <c r="P200" i="8"/>
  <c r="P194" i="8"/>
  <c r="P216" i="8"/>
  <c r="P210" i="8"/>
  <c r="P226" i="8"/>
  <c r="P22" i="8"/>
  <c r="N21" i="8"/>
  <c r="N14" i="8"/>
  <c r="N103" i="8"/>
  <c r="N136" i="8"/>
  <c r="N102" i="8"/>
  <c r="N126" i="8"/>
  <c r="N142" i="8"/>
  <c r="N160" i="8"/>
  <c r="N179" i="8"/>
  <c r="N154" i="8"/>
  <c r="N177" i="8"/>
  <c r="N195" i="8"/>
  <c r="N215" i="8"/>
  <c r="L78" i="8"/>
  <c r="L57" i="8"/>
  <c r="L39" i="8"/>
  <c r="L98" i="8"/>
  <c r="L138" i="8"/>
  <c r="L128" i="8"/>
  <c r="L160" i="8"/>
  <c r="L154" i="8"/>
  <c r="L185" i="8"/>
  <c r="L192" i="8"/>
  <c r="L225" i="8"/>
  <c r="J61" i="8"/>
  <c r="J22" i="8"/>
  <c r="J24" i="8"/>
  <c r="L137" i="8"/>
  <c r="L29" i="8"/>
  <c r="L22" i="8"/>
  <c r="L211" i="8"/>
  <c r="L218" i="8"/>
  <c r="L199" i="8"/>
  <c r="L205" i="8"/>
  <c r="L189" i="8"/>
  <c r="L177" i="8"/>
  <c r="L161" i="8"/>
  <c r="L145" i="8"/>
  <c r="L167" i="8"/>
  <c r="L151" i="8"/>
  <c r="L135" i="8"/>
  <c r="L119" i="8"/>
  <c r="L95" i="8"/>
  <c r="L129" i="8"/>
  <c r="L105" i="8"/>
  <c r="L89" i="8"/>
  <c r="L35" i="8"/>
  <c r="L46" i="8"/>
  <c r="L53" i="8"/>
  <c r="L64" i="8"/>
  <c r="L71" i="8"/>
  <c r="L82" i="8"/>
  <c r="N33" i="8"/>
  <c r="N27" i="8"/>
  <c r="N17" i="8"/>
  <c r="N224" i="8"/>
  <c r="N208" i="8"/>
  <c r="N214" i="8"/>
  <c r="N202" i="8"/>
  <c r="N186" i="8"/>
  <c r="N170" i="8"/>
  <c r="N157" i="8"/>
  <c r="N150" i="8"/>
  <c r="N183" i="8"/>
  <c r="N176" i="8"/>
  <c r="N163" i="8"/>
  <c r="N151" i="8"/>
  <c r="N144" i="8"/>
  <c r="N137" i="8"/>
  <c r="N130" i="8"/>
  <c r="N121" i="8"/>
  <c r="N106" i="8"/>
  <c r="N97" i="8"/>
  <c r="N139" i="8"/>
  <c r="N127" i="8"/>
  <c r="N120" i="8"/>
  <c r="N99" i="8"/>
  <c r="N87" i="8"/>
  <c r="N16" i="8"/>
  <c r="N19" i="8"/>
  <c r="N23" i="8"/>
  <c r="P211" i="8"/>
  <c r="P31" i="8"/>
  <c r="P27" i="8"/>
  <c r="P24" i="8"/>
  <c r="P17" i="8"/>
  <c r="P13" i="8"/>
  <c r="P222" i="8"/>
  <c r="P213" i="8"/>
  <c r="P219" i="8"/>
  <c r="P206" i="8"/>
  <c r="P197" i="8"/>
  <c r="P190" i="8"/>
  <c r="P203" i="8"/>
  <c r="P191" i="8"/>
  <c r="P184" i="8"/>
  <c r="P175" i="8"/>
  <c r="P168" i="8"/>
  <c r="P155" i="8"/>
  <c r="P181" i="8"/>
  <c r="P174" i="8"/>
  <c r="P165" i="8"/>
  <c r="P158" i="8"/>
  <c r="P149" i="8"/>
  <c r="P142" i="8"/>
  <c r="P133" i="8"/>
  <c r="P126" i="8"/>
  <c r="P117" i="8"/>
  <c r="P102" i="8"/>
  <c r="P93" i="8"/>
  <c r="P138" i="8"/>
  <c r="P129" i="8"/>
  <c r="K66" i="8"/>
  <c r="K34" i="8"/>
  <c r="K138" i="8"/>
  <c r="K201" i="8"/>
  <c r="Q81" i="8"/>
  <c r="N49" i="8"/>
  <c r="J81" i="8"/>
  <c r="J91" i="8"/>
  <c r="J77" i="8"/>
  <c r="J45" i="8"/>
  <c r="L15" i="8"/>
  <c r="K82" i="8"/>
  <c r="M78" i="8"/>
  <c r="Q69" i="8"/>
  <c r="Q57" i="8"/>
  <c r="Q37" i="8"/>
  <c r="Q25" i="8"/>
  <c r="K91" i="8"/>
  <c r="K118" i="8"/>
  <c r="K157" i="8"/>
  <c r="K183" i="8"/>
  <c r="K202" i="8"/>
  <c r="K219" i="8"/>
  <c r="O72" i="8"/>
  <c r="K83" i="8"/>
  <c r="K67" i="8"/>
  <c r="Q62" i="8"/>
  <c r="Q53" i="8"/>
  <c r="K50" i="8"/>
  <c r="Q46" i="8"/>
  <c r="Q41" i="8"/>
  <c r="K35" i="8"/>
  <c r="O30" i="8"/>
  <c r="O21" i="8"/>
  <c r="O16" i="8"/>
  <c r="K107" i="8"/>
  <c r="K131" i="8"/>
  <c r="K99" i="8"/>
  <c r="K127" i="8"/>
  <c r="K145" i="8"/>
  <c r="K168" i="8"/>
  <c r="K147" i="8"/>
  <c r="K163" i="8"/>
  <c r="K179" i="8"/>
  <c r="K194" i="8"/>
  <c r="K191" i="8"/>
  <c r="K208" i="8"/>
  <c r="K227" i="8"/>
  <c r="O87" i="8"/>
  <c r="O77" i="8"/>
  <c r="P85" i="8"/>
  <c r="J34" i="8"/>
  <c r="N86" i="8"/>
  <c r="N72" i="8"/>
  <c r="N65" i="8"/>
  <c r="J88" i="8"/>
  <c r="J145" i="8"/>
  <c r="J16" i="8"/>
  <c r="J33" i="8"/>
  <c r="J43" i="8"/>
  <c r="J49" i="8"/>
  <c r="J59" i="8"/>
  <c r="J65" i="8"/>
  <c r="J75" i="8"/>
  <c r="J93" i="8"/>
  <c r="J26" i="8"/>
  <c r="J17" i="8"/>
  <c r="J15" i="8"/>
  <c r="J31" i="8"/>
  <c r="L207" i="8"/>
  <c r="L31" i="8"/>
  <c r="L27" i="8"/>
  <c r="L24" i="8"/>
  <c r="L17" i="8"/>
  <c r="L13" i="8"/>
  <c r="L224" i="8"/>
  <c r="L215" i="8"/>
  <c r="L208" i="8"/>
  <c r="L221" i="8"/>
  <c r="L214" i="8"/>
  <c r="L195" i="8"/>
  <c r="L202" i="8"/>
  <c r="L193" i="8"/>
  <c r="L186" i="8"/>
  <c r="L182" i="8"/>
  <c r="L173" i="8"/>
  <c r="L166" i="8"/>
  <c r="L157" i="8"/>
  <c r="L150" i="8"/>
  <c r="L179" i="8"/>
  <c r="L163" i="8"/>
  <c r="L147" i="8"/>
  <c r="L131" i="8"/>
  <c r="L107" i="8"/>
  <c r="L141" i="8"/>
  <c r="L134" i="8"/>
  <c r="L125" i="8"/>
  <c r="L118" i="8"/>
  <c r="L101" i="8"/>
  <c r="L94" i="8"/>
  <c r="L30" i="8"/>
  <c r="L34" i="8"/>
  <c r="L37" i="8"/>
  <c r="L41" i="8"/>
  <c r="L48" i="8"/>
  <c r="L51" i="8"/>
  <c r="L55" i="8"/>
  <c r="L62" i="8"/>
  <c r="L66" i="8"/>
  <c r="L69" i="8"/>
  <c r="L73" i="8"/>
  <c r="L80" i="8"/>
  <c r="L83" i="8"/>
  <c r="N213" i="8"/>
  <c r="N45" i="8"/>
  <c r="N61" i="8"/>
  <c r="N81" i="8"/>
  <c r="N90" i="8"/>
  <c r="N29" i="8"/>
  <c r="N26" i="8"/>
  <c r="N22" i="8"/>
  <c r="N15" i="8"/>
  <c r="N227" i="8"/>
  <c r="N211" i="8"/>
  <c r="N225" i="8"/>
  <c r="N218" i="8"/>
  <c r="N209" i="8"/>
  <c r="N199" i="8"/>
  <c r="N192" i="8"/>
  <c r="N205" i="8"/>
  <c r="N198" i="8"/>
  <c r="N189" i="8"/>
  <c r="N182" i="8"/>
  <c r="N173" i="8"/>
  <c r="N166" i="8"/>
  <c r="M85" i="8"/>
  <c r="O82" i="8"/>
  <c r="Q80" i="8"/>
  <c r="Q73" i="8"/>
  <c r="O71" i="8"/>
  <c r="Q67" i="8"/>
  <c r="O66" i="8"/>
  <c r="M64" i="8"/>
  <c r="O55" i="8"/>
  <c r="Q51" i="8"/>
  <c r="O50" i="8"/>
  <c r="M48" i="8"/>
  <c r="O39" i="8"/>
  <c r="Q35" i="8"/>
  <c r="O34" i="8"/>
  <c r="M32" i="8"/>
  <c r="K30" i="8"/>
  <c r="Q23" i="8"/>
  <c r="K21" i="8"/>
  <c r="M18" i="8"/>
  <c r="K88" i="8"/>
  <c r="K95" i="8"/>
  <c r="K104" i="8"/>
  <c r="K119" i="8"/>
  <c r="K128" i="8"/>
  <c r="K135" i="8"/>
  <c r="K94" i="8"/>
  <c r="K103" i="8"/>
  <c r="K123" i="8"/>
  <c r="K134" i="8"/>
  <c r="K141" i="8"/>
  <c r="K154" i="8"/>
  <c r="K161" i="8"/>
  <c r="K171" i="8"/>
  <c r="K144" i="8"/>
  <c r="K151" i="8"/>
  <c r="K160" i="8"/>
  <c r="K167" i="8"/>
  <c r="K176" i="8"/>
  <c r="K184" i="8"/>
  <c r="K197" i="8"/>
  <c r="K187" i="8"/>
  <c r="K205" i="8"/>
  <c r="R211" i="8" s="1"/>
  <c r="K211" i="8"/>
  <c r="K224" i="8"/>
  <c r="Q86" i="8"/>
  <c r="O79" i="8"/>
  <c r="O75" i="8"/>
  <c r="K65" i="8"/>
  <c r="O56" i="8"/>
  <c r="K40" i="8"/>
  <c r="K24" i="8"/>
  <c r="N118" i="8"/>
  <c r="J104" i="8"/>
  <c r="J199" i="8"/>
  <c r="J83" i="8"/>
  <c r="J66" i="8"/>
  <c r="J51" i="8"/>
  <c r="J32" i="8"/>
  <c r="J19" i="8"/>
  <c r="N168" i="8"/>
  <c r="J153" i="8"/>
  <c r="J182" i="8"/>
  <c r="J213" i="8"/>
  <c r="K216" i="8"/>
  <c r="K223" i="8"/>
  <c r="K89" i="8"/>
  <c r="K81" i="8"/>
  <c r="K79" i="8"/>
  <c r="K77" i="8"/>
  <c r="K75" i="8"/>
  <c r="O70" i="8"/>
  <c r="O63" i="8"/>
  <c r="M58" i="8"/>
  <c r="K54" i="8"/>
  <c r="K49" i="8"/>
  <c r="K45" i="8"/>
  <c r="K29" i="8"/>
  <c r="O22" i="8"/>
  <c r="K72" i="8"/>
  <c r="K70" i="8"/>
  <c r="Q65" i="8"/>
  <c r="J64" i="8"/>
  <c r="K61" i="8"/>
  <c r="J57" i="8"/>
  <c r="J55" i="8"/>
  <c r="J53" i="8"/>
  <c r="N48" i="8"/>
  <c r="N46" i="8"/>
  <c r="K43" i="8"/>
  <c r="O38" i="8"/>
  <c r="K33" i="8"/>
  <c r="O31" i="8"/>
  <c r="J25" i="8"/>
  <c r="J23" i="8"/>
  <c r="J21" i="8"/>
  <c r="K17" i="8"/>
  <c r="O15" i="8"/>
  <c r="P161" i="8"/>
  <c r="N216" i="8"/>
  <c r="J89" i="8"/>
  <c r="J134" i="8"/>
  <c r="J133" i="8"/>
  <c r="J202" i="8"/>
  <c r="J216" i="8"/>
  <c r="J18" i="8"/>
  <c r="J30" i="8"/>
  <c r="J72" i="8"/>
  <c r="J62" i="8"/>
  <c r="O102" i="7"/>
  <c r="M99" i="7"/>
  <c r="M93" i="7"/>
  <c r="O91" i="7"/>
  <c r="O87" i="7"/>
  <c r="O83" i="7"/>
  <c r="L43" i="5"/>
  <c r="J122" i="5"/>
  <c r="J134" i="5"/>
  <c r="J149" i="5"/>
  <c r="J169" i="5"/>
  <c r="J186" i="5"/>
  <c r="J157" i="5"/>
  <c r="J175" i="5"/>
  <c r="J194" i="5"/>
  <c r="J191" i="5"/>
  <c r="J209" i="5"/>
  <c r="J211" i="5"/>
  <c r="J26" i="5"/>
  <c r="P56" i="5"/>
  <c r="P48" i="5"/>
  <c r="J47" i="5"/>
  <c r="P54" i="5"/>
  <c r="P49" i="5"/>
  <c r="J106" i="5"/>
  <c r="J107" i="5"/>
  <c r="L39" i="5"/>
  <c r="L157" i="5"/>
  <c r="L118" i="5"/>
  <c r="L34" i="5"/>
  <c r="L17" i="5"/>
  <c r="J105" i="5"/>
  <c r="J102" i="5"/>
  <c r="J49" i="5"/>
  <c r="J54" i="5"/>
  <c r="J46" i="5"/>
  <c r="J50" i="5"/>
  <c r="J55" i="5"/>
  <c r="J226" i="5"/>
  <c r="J217" i="5"/>
  <c r="J225" i="5"/>
  <c r="J214" i="5"/>
  <c r="J203" i="5"/>
  <c r="J208" i="5"/>
  <c r="J199" i="5"/>
  <c r="J190" i="5"/>
  <c r="J171" i="5"/>
  <c r="J154" i="5"/>
  <c r="J145" i="5"/>
  <c r="J182" i="5"/>
  <c r="J174" i="5"/>
  <c r="J163" i="5"/>
  <c r="J146" i="5"/>
  <c r="J138" i="5"/>
  <c r="J129" i="5"/>
  <c r="J123" i="5"/>
  <c r="J120" i="5"/>
  <c r="J142" i="5"/>
  <c r="J137" i="5"/>
  <c r="J131" i="5"/>
  <c r="J128" i="5"/>
  <c r="J119" i="5"/>
  <c r="J87" i="5"/>
  <c r="J83" i="5"/>
  <c r="J80" i="5"/>
  <c r="J73" i="5"/>
  <c r="J69" i="5"/>
  <c r="J66" i="5"/>
  <c r="J62" i="5"/>
  <c r="J41" i="5"/>
  <c r="J37" i="5"/>
  <c r="J34" i="5"/>
  <c r="J30" i="5"/>
  <c r="J23" i="5"/>
  <c r="J19" i="5"/>
  <c r="J16" i="5"/>
  <c r="J90" i="5"/>
  <c r="J86" i="5"/>
  <c r="J79" i="5"/>
  <c r="J75" i="5"/>
  <c r="J72" i="5"/>
  <c r="J65" i="5"/>
  <c r="J61" i="5"/>
  <c r="P97" i="5"/>
  <c r="P99" i="5"/>
  <c r="P107" i="5"/>
  <c r="P94" i="5"/>
  <c r="P98" i="5"/>
  <c r="P103" i="5"/>
  <c r="P105" i="5"/>
  <c r="P106" i="5"/>
  <c r="P50" i="5"/>
  <c r="P55" i="5"/>
  <c r="P58" i="5"/>
  <c r="P59" i="5"/>
  <c r="P57" i="5"/>
  <c r="P15" i="5"/>
  <c r="L217" i="5"/>
  <c r="L81" i="5"/>
  <c r="L71" i="5"/>
  <c r="L145" i="5"/>
  <c r="L79" i="5"/>
  <c r="L66" i="5"/>
  <c r="L177" i="5"/>
  <c r="L216" i="5"/>
  <c r="L63" i="5"/>
  <c r="L19" i="5"/>
  <c r="L87" i="5"/>
  <c r="L149" i="5"/>
  <c r="L22" i="5"/>
  <c r="L61" i="5"/>
  <c r="L18" i="5"/>
  <c r="L119" i="5"/>
  <c r="L147" i="5"/>
  <c r="L214" i="5"/>
  <c r="L110" i="5"/>
  <c r="L15" i="5"/>
  <c r="L38" i="5"/>
  <c r="L74" i="5"/>
  <c r="L91" i="5"/>
  <c r="L32" i="5"/>
  <c r="L64" i="5"/>
  <c r="L80" i="5"/>
  <c r="L126" i="5"/>
  <c r="L134" i="5"/>
  <c r="L167" i="5"/>
  <c r="L161" i="5"/>
  <c r="L26" i="5"/>
  <c r="L33" i="5"/>
  <c r="L72" i="5"/>
  <c r="L90" i="5"/>
  <c r="L25" i="5"/>
  <c r="L41" i="5"/>
  <c r="L78" i="5"/>
  <c r="L129" i="5"/>
  <c r="L142" i="5"/>
  <c r="L143" i="5"/>
  <c r="L201" i="5"/>
  <c r="L13" i="5"/>
  <c r="L104" i="5"/>
  <c r="J22" i="5"/>
  <c r="N26" i="5"/>
  <c r="N13" i="5"/>
  <c r="N99" i="5"/>
  <c r="N98" i="5"/>
  <c r="N93" i="5"/>
  <c r="N97" i="5"/>
  <c r="J114" i="5"/>
  <c r="J94" i="5"/>
  <c r="J97" i="5"/>
  <c r="J93" i="5"/>
  <c r="J95" i="5"/>
  <c r="J96" i="5"/>
  <c r="J99" i="5"/>
  <c r="J48" i="5"/>
  <c r="J51" i="5"/>
  <c r="J53" i="5"/>
  <c r="J57" i="5"/>
  <c r="J59" i="5"/>
  <c r="J45" i="5"/>
  <c r="J24" i="5"/>
  <c r="J227" i="5"/>
  <c r="J224" i="5"/>
  <c r="J213" i="5"/>
  <c r="J221" i="5"/>
  <c r="J216" i="5"/>
  <c r="J205" i="5"/>
  <c r="J202" i="5"/>
  <c r="J198" i="5"/>
  <c r="J193" i="5"/>
  <c r="J210" i="5"/>
  <c r="J206" i="5"/>
  <c r="J201" i="5"/>
  <c r="J195" i="5"/>
  <c r="J192" i="5"/>
  <c r="J183" i="5"/>
  <c r="J177" i="5"/>
  <c r="J173" i="5"/>
  <c r="J170" i="5"/>
  <c r="J166" i="5"/>
  <c r="J161" i="5"/>
  <c r="J155" i="5"/>
  <c r="J152" i="5"/>
  <c r="J187" i="5"/>
  <c r="J184" i="5"/>
  <c r="J179" i="5"/>
  <c r="J176" i="5"/>
  <c r="J167" i="5"/>
  <c r="J162" i="5"/>
  <c r="J158" i="5"/>
  <c r="J153" i="5"/>
  <c r="J147" i="5"/>
  <c r="J144" i="5"/>
  <c r="J139" i="5"/>
  <c r="J136" i="5"/>
  <c r="N96" i="5"/>
  <c r="N103" i="5"/>
  <c r="N105" i="5"/>
  <c r="N107" i="5"/>
  <c r="N102" i="5"/>
  <c r="N106" i="5"/>
  <c r="N24" i="5"/>
  <c r="N49" i="5"/>
  <c r="N50" i="5"/>
  <c r="N54" i="5"/>
  <c r="N55" i="5"/>
  <c r="N58" i="5"/>
  <c r="N22" i="5"/>
  <c r="N46" i="5"/>
  <c r="N47" i="5"/>
  <c r="N56" i="5"/>
  <c r="L163" i="5"/>
  <c r="L121" i="5"/>
  <c r="L165" i="5"/>
  <c r="L159" i="5"/>
  <c r="L185" i="5"/>
  <c r="L200" i="5"/>
  <c r="L213" i="5"/>
  <c r="L97" i="5"/>
  <c r="L202" i="5"/>
  <c r="L46" i="5"/>
  <c r="L93" i="5"/>
  <c r="L215" i="5"/>
  <c r="L51" i="5"/>
  <c r="L101" i="5"/>
  <c r="L114" i="5"/>
  <c r="L109" i="5"/>
  <c r="L113" i="5"/>
  <c r="L111" i="5"/>
  <c r="L56" i="5"/>
  <c r="L105" i="5"/>
  <c r="L107" i="5"/>
  <c r="L99" i="5"/>
  <c r="L106" i="5"/>
  <c r="L49" i="5"/>
  <c r="L54" i="5"/>
  <c r="L45" i="5"/>
  <c r="L53" i="5"/>
  <c r="L222" i="5"/>
  <c r="L211" i="5"/>
  <c r="L219" i="5"/>
  <c r="L209" i="5"/>
  <c r="L205" i="5"/>
  <c r="L198" i="5"/>
  <c r="L189" i="5"/>
  <c r="L199" i="5"/>
  <c r="L192" i="5"/>
  <c r="L183" i="5"/>
  <c r="L184" i="5"/>
  <c r="L173" i="5"/>
  <c r="L96" i="5"/>
  <c r="L98" i="5"/>
  <c r="L95" i="5"/>
  <c r="L55" i="5"/>
  <c r="L58" i="5"/>
  <c r="L47" i="5"/>
  <c r="L50" i="5"/>
  <c r="L227" i="5"/>
  <c r="L225" i="5"/>
  <c r="L218" i="5"/>
  <c r="L210" i="5"/>
  <c r="L203" i="5"/>
  <c r="L206" i="5"/>
  <c r="L197" i="5"/>
  <c r="L190" i="5"/>
  <c r="L181" i="5"/>
  <c r="L182" i="5"/>
  <c r="L171" i="5"/>
  <c r="L155" i="5"/>
  <c r="L178" i="5"/>
  <c r="L169" i="5"/>
  <c r="L162" i="5"/>
  <c r="L151" i="5"/>
  <c r="L144" i="5"/>
  <c r="L136" i="5"/>
  <c r="L127" i="5"/>
  <c r="L120" i="5"/>
  <c r="L135" i="5"/>
  <c r="L128" i="5"/>
  <c r="L117" i="5"/>
  <c r="L166" i="5"/>
  <c r="L150" i="5"/>
  <c r="L153" i="5"/>
  <c r="L138" i="5"/>
  <c r="L122" i="5"/>
  <c r="L130" i="5"/>
  <c r="L89" i="5"/>
  <c r="L82" i="5"/>
  <c r="L73" i="5"/>
  <c r="R75" i="5" s="1"/>
  <c r="L115" i="5"/>
  <c r="L102" i="5"/>
  <c r="L59" i="5"/>
  <c r="L226" i="5"/>
  <c r="L223" i="5"/>
  <c r="L208" i="5"/>
  <c r="L193" i="5"/>
  <c r="L195" i="5"/>
  <c r="L187" i="5"/>
  <c r="L94" i="5"/>
  <c r="L103" i="5"/>
  <c r="L57" i="5"/>
  <c r="L48" i="5"/>
  <c r="L224" i="5"/>
  <c r="L221" i="5"/>
  <c r="L207" i="5"/>
  <c r="L191" i="5"/>
  <c r="L194" i="5"/>
  <c r="L186" i="5"/>
  <c r="L168" i="5"/>
  <c r="L152" i="5"/>
  <c r="L174" i="5"/>
  <c r="L158" i="5"/>
  <c r="L139" i="5"/>
  <c r="L123" i="5"/>
  <c r="L131" i="5"/>
  <c r="L179" i="5"/>
  <c r="L146" i="5"/>
  <c r="L137" i="5"/>
  <c r="L85" i="5"/>
  <c r="L69" i="5"/>
  <c r="L62" i="5"/>
  <c r="L37" i="5"/>
  <c r="L30" i="5"/>
  <c r="L21" i="5"/>
  <c r="L14" i="5"/>
  <c r="L86" i="5"/>
  <c r="L75" i="5"/>
  <c r="L65" i="5"/>
  <c r="L40" i="5"/>
  <c r="L29" i="5"/>
  <c r="L24" i="5"/>
  <c r="L27" i="5"/>
  <c r="L170" i="5"/>
  <c r="L154" i="5"/>
  <c r="L176" i="5"/>
  <c r="L160" i="5"/>
  <c r="L141" i="5"/>
  <c r="L125" i="5"/>
  <c r="L133" i="5"/>
  <c r="L83" i="5"/>
  <c r="L67" i="5"/>
  <c r="L35" i="5"/>
  <c r="L23" i="5"/>
  <c r="L16" i="5"/>
  <c r="L88" i="5"/>
  <c r="L77" i="5"/>
  <c r="L70" i="5"/>
  <c r="L42" i="5"/>
  <c r="L31" i="5"/>
  <c r="L175" i="5"/>
  <c r="P93" i="4"/>
  <c r="P105" i="4"/>
  <c r="P165" i="4"/>
  <c r="P211" i="4"/>
  <c r="P65" i="4"/>
  <c r="P99" i="4"/>
  <c r="P66" i="4"/>
  <c r="P175" i="4"/>
  <c r="P107" i="4"/>
  <c r="P131" i="4"/>
  <c r="P17" i="4"/>
  <c r="P201" i="4"/>
  <c r="P202" i="4"/>
  <c r="P187" i="4"/>
  <c r="P183" i="4"/>
  <c r="P157" i="4"/>
  <c r="N179" i="4"/>
  <c r="N74" i="4"/>
  <c r="N144" i="4"/>
  <c r="N53" i="4"/>
  <c r="N193" i="4"/>
  <c r="N80" i="4"/>
  <c r="N35" i="4"/>
  <c r="N127" i="4"/>
  <c r="N147" i="4"/>
  <c r="N208" i="4"/>
  <c r="N56" i="4"/>
  <c r="N118" i="4"/>
  <c r="N122" i="4"/>
  <c r="N205" i="4"/>
  <c r="N168" i="4"/>
  <c r="N158" i="4"/>
  <c r="N128" i="4"/>
  <c r="N138" i="4"/>
  <c r="N22" i="4"/>
  <c r="N38" i="4"/>
  <c r="N54" i="4"/>
  <c r="N70" i="4"/>
  <c r="N86" i="4"/>
  <c r="N195" i="4"/>
  <c r="N184" i="4"/>
  <c r="N194" i="4"/>
  <c r="M174" i="4"/>
  <c r="M56" i="4"/>
  <c r="M30" i="4"/>
  <c r="M26" i="4"/>
  <c r="M50" i="4"/>
  <c r="M141" i="4"/>
  <c r="M210" i="4"/>
  <c r="M89" i="4"/>
  <c r="M48" i="4"/>
  <c r="M128" i="4"/>
  <c r="M62" i="4"/>
  <c r="M168" i="4"/>
  <c r="M136" i="4"/>
  <c r="M179" i="4"/>
  <c r="M72" i="4"/>
  <c r="M29" i="4"/>
  <c r="M61" i="4"/>
  <c r="M202" i="4"/>
  <c r="M193" i="4"/>
  <c r="M159" i="4"/>
  <c r="M127" i="4"/>
  <c r="M74" i="4"/>
  <c r="M142" i="4"/>
  <c r="M78" i="4"/>
  <c r="M190" i="4"/>
  <c r="M105" i="4"/>
  <c r="M119" i="4"/>
  <c r="M21" i="4"/>
  <c r="M53" i="4"/>
  <c r="M80" i="4"/>
  <c r="M15" i="4"/>
  <c r="M58" i="4"/>
  <c r="M201" i="4"/>
  <c r="M167" i="4"/>
  <c r="M134" i="4"/>
  <c r="M102" i="4"/>
  <c r="M170" i="4"/>
  <c r="M146" i="4"/>
  <c r="M121" i="4"/>
  <c r="P163" i="4"/>
  <c r="P129" i="4"/>
  <c r="P30" i="4"/>
  <c r="P72" i="4"/>
  <c r="N31" i="4"/>
  <c r="N178" i="4"/>
  <c r="N16" i="4"/>
  <c r="N176" i="4"/>
  <c r="N123" i="4"/>
  <c r="N105" i="4"/>
  <c r="P168" i="4"/>
  <c r="P184" i="4"/>
  <c r="N198" i="4"/>
  <c r="N101" i="4"/>
  <c r="J73" i="4"/>
  <c r="J41" i="4"/>
  <c r="J99" i="4"/>
  <c r="J161" i="4"/>
  <c r="P115" i="4"/>
  <c r="P190" i="4"/>
  <c r="P179" i="4"/>
  <c r="P73" i="4"/>
  <c r="P26" i="4"/>
  <c r="P206" i="4"/>
  <c r="P126" i="4"/>
  <c r="P98" i="4"/>
  <c r="P46" i="4"/>
  <c r="P78" i="4"/>
  <c r="P144" i="4"/>
  <c r="P29" i="4"/>
  <c r="P58" i="4"/>
  <c r="P74" i="4"/>
  <c r="P88" i="4"/>
  <c r="P86" i="4"/>
  <c r="N115" i="4"/>
  <c r="N201" i="4"/>
  <c r="N165" i="4"/>
  <c r="N95" i="4"/>
  <c r="N26" i="4"/>
  <c r="N58" i="4"/>
  <c r="N90" i="4"/>
  <c r="N175" i="4"/>
  <c r="N170" i="4"/>
  <c r="N160" i="4"/>
  <c r="N130" i="4"/>
  <c r="N139" i="4"/>
  <c r="N99" i="4"/>
  <c r="N46" i="4"/>
  <c r="N62" i="4"/>
  <c r="N89" i="4"/>
  <c r="N210" i="4"/>
  <c r="N13" i="4"/>
  <c r="N197" i="4"/>
  <c r="N202" i="4"/>
  <c r="N186" i="4"/>
  <c r="N183" i="4"/>
  <c r="N167" i="4"/>
  <c r="N83" i="4"/>
  <c r="N71" i="4"/>
  <c r="N64" i="4"/>
  <c r="N51" i="4"/>
  <c r="N39" i="4"/>
  <c r="N32" i="4"/>
  <c r="N19" i="4"/>
  <c r="N96" i="4"/>
  <c r="N120" i="4"/>
  <c r="N136" i="4"/>
  <c r="N102" i="4"/>
  <c r="N126" i="4"/>
  <c r="N142" i="4"/>
  <c r="N163" i="4"/>
  <c r="N166" i="4"/>
  <c r="N171" i="4"/>
  <c r="N187" i="4"/>
  <c r="N203" i="4"/>
  <c r="N199" i="4"/>
  <c r="N91" i="4"/>
  <c r="N79" i="4"/>
  <c r="N72" i="4"/>
  <c r="N59" i="4"/>
  <c r="N47" i="4"/>
  <c r="N40" i="4"/>
  <c r="N27" i="4"/>
  <c r="N94" i="4"/>
  <c r="N134" i="4"/>
  <c r="N131" i="4"/>
  <c r="N162" i="4"/>
  <c r="N41" i="4"/>
  <c r="M88" i="4"/>
  <c r="M117" i="4"/>
  <c r="M32" i="4"/>
  <c r="M125" i="4"/>
  <c r="M40" i="4"/>
  <c r="M195" i="4"/>
  <c r="M200" i="4"/>
  <c r="M161" i="4"/>
  <c r="M64" i="4"/>
  <c r="M185" i="4"/>
  <c r="M34" i="4"/>
  <c r="O62" i="4"/>
  <c r="O55" i="4"/>
  <c r="O46" i="4"/>
  <c r="O39" i="4"/>
  <c r="O30" i="4"/>
  <c r="O23" i="4"/>
  <c r="O14" i="4"/>
  <c r="O117" i="4"/>
  <c r="O133" i="4"/>
  <c r="O99" i="4"/>
  <c r="O125" i="4"/>
  <c r="O143" i="4"/>
  <c r="O153" i="4"/>
  <c r="O170" i="4"/>
  <c r="O187" i="4"/>
  <c r="O183" i="4"/>
  <c r="O199" i="4"/>
  <c r="O198" i="4"/>
  <c r="O93" i="4"/>
  <c r="O67" i="4"/>
  <c r="O50" i="4"/>
  <c r="O32" i="4"/>
  <c r="O107" i="4"/>
  <c r="O98" i="4"/>
  <c r="O134" i="4"/>
  <c r="O152" i="4"/>
  <c r="O144" i="4"/>
  <c r="O162" i="4"/>
  <c r="O175" i="4"/>
  <c r="O174" i="4"/>
  <c r="O193" i="4"/>
  <c r="O206" i="4"/>
  <c r="O205" i="4"/>
  <c r="O86" i="4"/>
  <c r="O70" i="4"/>
  <c r="O54" i="4"/>
  <c r="O38" i="4"/>
  <c r="O77" i="4"/>
  <c r="O61" i="4"/>
  <c r="O45" i="4"/>
  <c r="O29" i="4"/>
  <c r="O22" i="4"/>
  <c r="O13" i="4"/>
  <c r="K64" i="4"/>
  <c r="K16" i="4"/>
  <c r="K133" i="4"/>
  <c r="K127" i="4"/>
  <c r="K167" i="4"/>
  <c r="K168" i="4"/>
  <c r="K179" i="4"/>
  <c r="K198" i="4"/>
  <c r="K49" i="4"/>
  <c r="K73" i="4"/>
  <c r="K41" i="4"/>
  <c r="K95" i="4"/>
  <c r="K135" i="4"/>
  <c r="K129" i="4"/>
  <c r="K169" i="4"/>
  <c r="K186" i="4"/>
  <c r="K197" i="4"/>
  <c r="K91" i="4"/>
  <c r="K88" i="4"/>
  <c r="K56" i="4"/>
  <c r="K27" i="4"/>
  <c r="P158" i="4"/>
  <c r="P34" i="4"/>
  <c r="P135" i="4"/>
  <c r="P49" i="4"/>
  <c r="P81" i="4"/>
  <c r="P45" i="4"/>
  <c r="P181" i="4"/>
  <c r="P62" i="4"/>
  <c r="P138" i="4"/>
  <c r="P191" i="4"/>
  <c r="P155" i="4"/>
  <c r="P63" i="4"/>
  <c r="N125" i="4"/>
  <c r="N182" i="4"/>
  <c r="N155" i="4"/>
  <c r="N107" i="4"/>
  <c r="N24" i="4"/>
  <c r="N43" i="4"/>
  <c r="N63" i="4"/>
  <c r="N88" i="4"/>
  <c r="N150" i="4"/>
  <c r="N133" i="4"/>
  <c r="N93" i="4"/>
  <c r="N103" i="4"/>
  <c r="N23" i="4"/>
  <c r="N48" i="4"/>
  <c r="N67" i="4"/>
  <c r="N87" i="4"/>
  <c r="N192" i="4"/>
  <c r="N209" i="4"/>
  <c r="P203" i="4"/>
  <c r="N69" i="4"/>
  <c r="N18" i="4"/>
  <c r="N106" i="4"/>
  <c r="N154" i="4"/>
  <c r="N207" i="4"/>
  <c r="N42" i="4"/>
  <c r="N135" i="4"/>
  <c r="M151" i="4"/>
  <c r="M197" i="4"/>
  <c r="P205" i="4"/>
  <c r="J13" i="4"/>
  <c r="J103" i="4"/>
  <c r="J173" i="4"/>
  <c r="J143" i="4"/>
  <c r="J147" i="4"/>
  <c r="J81" i="4"/>
  <c r="J61" i="4"/>
  <c r="J43" i="4"/>
  <c r="J22" i="4"/>
  <c r="J80" i="4"/>
  <c r="J64" i="4"/>
  <c r="J39" i="4"/>
  <c r="J19" i="4"/>
  <c r="J101" i="4"/>
  <c r="J102" i="4"/>
  <c r="J128" i="4"/>
  <c r="J146" i="4"/>
  <c r="J174" i="4"/>
  <c r="J192" i="4"/>
  <c r="J189" i="4"/>
  <c r="J194" i="4"/>
  <c r="J211" i="4"/>
  <c r="J31" i="4"/>
  <c r="J91" i="4"/>
  <c r="J65" i="4"/>
  <c r="J45" i="4"/>
  <c r="J27" i="4"/>
  <c r="J82" i="4"/>
  <c r="J66" i="4"/>
  <c r="J50" i="4"/>
  <c r="J34" i="4"/>
  <c r="J18" i="4"/>
  <c r="J129" i="4"/>
  <c r="J126" i="4"/>
  <c r="J145" i="4"/>
  <c r="J187" i="4"/>
  <c r="L141" i="4"/>
  <c r="L199" i="4"/>
  <c r="P31" i="4"/>
  <c r="M14" i="4"/>
  <c r="N177" i="4"/>
  <c r="N153" i="4"/>
  <c r="M87" i="4"/>
  <c r="N73" i="4"/>
  <c r="Q115" i="4"/>
  <c r="Q93" i="4"/>
  <c r="Q22" i="4"/>
  <c r="Q38" i="4"/>
  <c r="Q54" i="4"/>
  <c r="Q70" i="4"/>
  <c r="Q86" i="4"/>
  <c r="Q45" i="4"/>
  <c r="Q77" i="4"/>
  <c r="Q205" i="4"/>
  <c r="Q198" i="4"/>
  <c r="Q208" i="4"/>
  <c r="Q199" i="4"/>
  <c r="Q192" i="4"/>
  <c r="Q183" i="4"/>
  <c r="Q176" i="4"/>
  <c r="Q189" i="4"/>
  <c r="Q182" i="4"/>
  <c r="Q173" i="4"/>
  <c r="Q166" i="4"/>
  <c r="Q165" i="4"/>
  <c r="Q158" i="4"/>
  <c r="Q149" i="4"/>
  <c r="Q155" i="4"/>
  <c r="Q139" i="4"/>
  <c r="Q123" i="4"/>
  <c r="Q99" i="4"/>
  <c r="Q142" i="4"/>
  <c r="Q133" i="4"/>
  <c r="Q126" i="4"/>
  <c r="Q117" i="4"/>
  <c r="Q102" i="4"/>
  <c r="Q14" i="4"/>
  <c r="Q19" i="4"/>
  <c r="Q25" i="4"/>
  <c r="Q37" i="4"/>
  <c r="Q41" i="4"/>
  <c r="Q53" i="4"/>
  <c r="Q57" i="4"/>
  <c r="Q69" i="4"/>
  <c r="Q73" i="4"/>
  <c r="Q85" i="4"/>
  <c r="Q89" i="4"/>
  <c r="Q47" i="4"/>
  <c r="Q63" i="4"/>
  <c r="Q203" i="4"/>
  <c r="K85" i="4"/>
  <c r="Q81" i="4"/>
  <c r="Q49" i="4"/>
  <c r="Q88" i="4"/>
  <c r="Q72" i="4"/>
  <c r="Q56" i="4"/>
  <c r="Q40" i="4"/>
  <c r="Q24" i="4"/>
  <c r="Q13" i="4"/>
  <c r="K206" i="4"/>
  <c r="K67" i="4"/>
  <c r="K50" i="4"/>
  <c r="K32" i="4"/>
  <c r="K102" i="4"/>
  <c r="K126" i="4"/>
  <c r="K142" i="4"/>
  <c r="K118" i="4"/>
  <c r="K138" i="4"/>
  <c r="K155" i="4"/>
  <c r="K146" i="4"/>
  <c r="K162" i="4"/>
  <c r="K175" i="4"/>
  <c r="K191" i="4"/>
  <c r="K208" i="4"/>
  <c r="K205" i="4"/>
  <c r="K65" i="4"/>
  <c r="K33" i="4"/>
  <c r="K78" i="4"/>
  <c r="K69" i="4"/>
  <c r="K53" i="4"/>
  <c r="K37" i="4"/>
  <c r="K18" i="4"/>
  <c r="K104" i="4"/>
  <c r="K128" i="4"/>
  <c r="K94" i="4"/>
  <c r="K122" i="4"/>
  <c r="K139" i="4"/>
  <c r="K157" i="4"/>
  <c r="K147" i="4"/>
  <c r="K163" i="4"/>
  <c r="K177" i="4"/>
  <c r="K174" i="4"/>
  <c r="K193" i="4"/>
  <c r="K210" i="4"/>
  <c r="K207" i="4"/>
  <c r="K79" i="4"/>
  <c r="K47" i="4"/>
  <c r="K75" i="4"/>
  <c r="K59" i="4"/>
  <c r="K43" i="4"/>
  <c r="K31" i="4"/>
  <c r="K24" i="4"/>
  <c r="K13" i="4"/>
  <c r="Q27" i="4"/>
  <c r="Q83" i="4"/>
  <c r="Q80" i="4"/>
  <c r="Q66" i="4"/>
  <c r="Q51" i="4"/>
  <c r="Q48" i="4"/>
  <c r="Q34" i="4"/>
  <c r="Q21" i="4"/>
  <c r="Q95" i="4"/>
  <c r="Q104" i="4"/>
  <c r="Q119" i="4"/>
  <c r="Q128" i="4"/>
  <c r="Q135" i="4"/>
  <c r="Q94" i="4"/>
  <c r="Q101" i="4"/>
  <c r="Q118" i="4"/>
  <c r="Q125" i="4"/>
  <c r="Q134" i="4"/>
  <c r="Q141" i="4"/>
  <c r="Q150" i="4"/>
  <c r="Q157" i="4"/>
  <c r="Q144" i="4"/>
  <c r="Q151" i="4"/>
  <c r="Q160" i="4"/>
  <c r="Q167" i="4"/>
  <c r="Q168" i="4"/>
  <c r="Q175" i="4"/>
  <c r="Q184" i="4"/>
  <c r="Q191" i="4"/>
  <c r="Q178" i="4"/>
  <c r="Q185" i="4"/>
  <c r="Q194" i="4"/>
  <c r="Q201" i="4"/>
  <c r="Q210" i="4"/>
  <c r="Q200" i="4"/>
  <c r="Q91" i="4"/>
  <c r="Q87" i="4"/>
  <c r="Q71" i="4"/>
  <c r="Q55" i="4"/>
  <c r="Q39" i="4"/>
  <c r="Q23" i="4"/>
  <c r="Q97" i="4"/>
  <c r="Q121" i="4"/>
  <c r="Q137" i="4"/>
  <c r="Q103" i="4"/>
  <c r="Q127" i="4"/>
  <c r="Q143" i="4"/>
  <c r="Q159" i="4"/>
  <c r="Q153" i="4"/>
  <c r="Q169" i="4"/>
  <c r="Q177" i="4"/>
  <c r="Q193" i="4"/>
  <c r="Q202" i="4"/>
  <c r="Q61" i="4"/>
  <c r="Q74" i="4"/>
  <c r="Q42" i="4"/>
  <c r="Q15" i="4"/>
  <c r="L88" i="4"/>
  <c r="L59" i="4"/>
  <c r="L26" i="4"/>
  <c r="L102" i="4"/>
  <c r="L145" i="4"/>
  <c r="L198" i="4"/>
  <c r="L78" i="4"/>
  <c r="L41" i="4"/>
  <c r="L101" i="4"/>
  <c r="L200" i="4"/>
  <c r="L185" i="4"/>
  <c r="L170" i="4"/>
  <c r="L131" i="4"/>
  <c r="L125" i="4"/>
  <c r="L16" i="4"/>
  <c r="L34" i="4"/>
  <c r="L51" i="4"/>
  <c r="L69" i="4"/>
  <c r="L85" i="4"/>
  <c r="L194" i="4"/>
  <c r="L161" i="4"/>
  <c r="L158" i="4"/>
  <c r="L126" i="4"/>
  <c r="L136" i="4"/>
  <c r="L96" i="4"/>
  <c r="L33" i="4"/>
  <c r="L70" i="4"/>
  <c r="L79" i="4"/>
  <c r="L81" i="4"/>
  <c r="L104" i="4"/>
  <c r="L128" i="4"/>
  <c r="K190" i="4"/>
  <c r="L179" i="4"/>
  <c r="L155" i="4"/>
  <c r="L144" i="4"/>
  <c r="N25" i="4"/>
  <c r="N82" i="4"/>
  <c r="J115" i="4"/>
  <c r="J191" i="4"/>
  <c r="J15" i="4"/>
  <c r="J206" i="4"/>
  <c r="J195" i="4"/>
  <c r="J202" i="4"/>
  <c r="J193" i="4"/>
  <c r="J184" i="4"/>
  <c r="J175" i="4"/>
  <c r="J185" i="4"/>
  <c r="J176" i="4"/>
  <c r="J167" i="4"/>
  <c r="J166" i="4"/>
  <c r="J157" i="4"/>
  <c r="J150" i="4"/>
  <c r="J160" i="4"/>
  <c r="J151" i="4"/>
  <c r="J130" i="4"/>
  <c r="J121" i="4"/>
  <c r="J104" i="4"/>
  <c r="J141" i="4"/>
  <c r="J134" i="4"/>
  <c r="J123" i="4"/>
  <c r="J105" i="4"/>
  <c r="J96" i="4"/>
  <c r="J127" i="4"/>
  <c r="J165" i="4"/>
  <c r="J181" i="4"/>
  <c r="J207" i="4"/>
  <c r="J135" i="4"/>
  <c r="J47" i="4"/>
  <c r="J93" i="4"/>
  <c r="J86" i="4"/>
  <c r="J75" i="4"/>
  <c r="J58" i="4"/>
  <c r="J49" i="4"/>
  <c r="J40" i="4"/>
  <c r="J26" i="4"/>
  <c r="J83" i="4"/>
  <c r="J67" i="4"/>
  <c r="J55" i="4"/>
  <c r="J48" i="4"/>
  <c r="J35" i="4"/>
  <c r="J23" i="4"/>
  <c r="J16" i="4"/>
  <c r="J98" i="4"/>
  <c r="J125" i="4"/>
  <c r="J136" i="4"/>
  <c r="J97" i="4"/>
  <c r="J106" i="4"/>
  <c r="J131" i="4"/>
  <c r="J142" i="4"/>
  <c r="J153" i="4"/>
  <c r="J162" i="4"/>
  <c r="J152" i="4"/>
  <c r="J159" i="4"/>
  <c r="J168" i="4"/>
  <c r="J169" i="4"/>
  <c r="J178" i="4"/>
  <c r="J177" i="4"/>
  <c r="J186" i="4"/>
  <c r="J209" i="4"/>
  <c r="J197" i="4"/>
  <c r="J208" i="4"/>
  <c r="J205" i="4"/>
  <c r="J63" i="4"/>
  <c r="J17" i="4"/>
  <c r="J107" i="4"/>
  <c r="J88" i="4"/>
  <c r="J77" i="4"/>
  <c r="J70" i="4"/>
  <c r="J59" i="4"/>
  <c r="J42" i="4"/>
  <c r="J33" i="4"/>
  <c r="J24" i="4"/>
  <c r="J85" i="4"/>
  <c r="J78" i="4"/>
  <c r="J69" i="4"/>
  <c r="J62" i="4"/>
  <c r="J53" i="4"/>
  <c r="J46" i="4"/>
  <c r="J37" i="4"/>
  <c r="J30" i="4"/>
  <c r="J21" i="4"/>
  <c r="J14" i="4"/>
  <c r="J120" i="4"/>
  <c r="J138" i="4"/>
  <c r="J117" i="4"/>
  <c r="J133" i="4"/>
  <c r="J154" i="4"/>
  <c r="J170" i="4"/>
  <c r="J179" i="4"/>
  <c r="J198" i="4"/>
  <c r="J201" i="4"/>
  <c r="J199" i="4"/>
  <c r="L115" i="4"/>
  <c r="L211" i="4"/>
  <c r="L195" i="4"/>
  <c r="L203" i="4"/>
  <c r="L192" i="4"/>
  <c r="L186" i="4"/>
  <c r="L177" i="4"/>
  <c r="L190" i="4"/>
  <c r="L181" i="4"/>
  <c r="L174" i="4"/>
  <c r="L166" i="4"/>
  <c r="L160" i="4"/>
  <c r="L151" i="4"/>
  <c r="L135" i="4"/>
  <c r="L119" i="4"/>
  <c r="L95" i="4"/>
  <c r="L138" i="4"/>
  <c r="L129" i="4"/>
  <c r="L122" i="4"/>
  <c r="L105" i="4"/>
  <c r="L98" i="4"/>
  <c r="L14" i="4"/>
  <c r="L18" i="4"/>
  <c r="L21" i="4"/>
  <c r="L25" i="4"/>
  <c r="L32" i="4"/>
  <c r="L35" i="4"/>
  <c r="L39" i="4"/>
  <c r="L46" i="4"/>
  <c r="L50" i="4"/>
  <c r="L53" i="4"/>
  <c r="L57" i="4"/>
  <c r="L64" i="4"/>
  <c r="L67" i="4"/>
  <c r="L71" i="4"/>
  <c r="L80" i="4"/>
  <c r="L83" i="4"/>
  <c r="L87" i="4"/>
  <c r="L210" i="4"/>
  <c r="L197" i="4"/>
  <c r="L209" i="4"/>
  <c r="L202" i="4"/>
  <c r="L193" i="4"/>
  <c r="L184" i="4"/>
  <c r="L175" i="4"/>
  <c r="L176" i="4"/>
  <c r="L167" i="4"/>
  <c r="L157" i="4"/>
  <c r="L150" i="4"/>
  <c r="L168" i="4"/>
  <c r="L162" i="4"/>
  <c r="L153" i="4"/>
  <c r="L146" i="4"/>
  <c r="L137" i="4"/>
  <c r="L130" i="4"/>
  <c r="L121" i="4"/>
  <c r="L106" i="4"/>
  <c r="L97" i="4"/>
  <c r="L139" i="4"/>
  <c r="L123" i="4"/>
  <c r="L99" i="4"/>
  <c r="L17" i="4"/>
  <c r="L24" i="4"/>
  <c r="L27" i="4"/>
  <c r="L31" i="4"/>
  <c r="L38" i="4"/>
  <c r="L42" i="4"/>
  <c r="L45" i="4"/>
  <c r="L49" i="4"/>
  <c r="L54" i="4"/>
  <c r="L58" i="4"/>
  <c r="L61" i="4"/>
  <c r="L65" i="4"/>
  <c r="L72" i="4"/>
  <c r="M24" i="4"/>
  <c r="M120" i="4"/>
  <c r="M83" i="4"/>
  <c r="M66" i="4"/>
  <c r="K83" i="4"/>
  <c r="K80" i="4"/>
  <c r="K66" i="4"/>
  <c r="K51" i="4"/>
  <c r="K48" i="4"/>
  <c r="K34" i="4"/>
  <c r="K21" i="4"/>
  <c r="K97" i="4"/>
  <c r="K106" i="4"/>
  <c r="K121" i="4"/>
  <c r="K130" i="4"/>
  <c r="K137" i="4"/>
  <c r="K96" i="4"/>
  <c r="K103" i="4"/>
  <c r="K123" i="4"/>
  <c r="K134" i="4"/>
  <c r="K141" i="4"/>
  <c r="K152" i="4"/>
  <c r="K159" i="4"/>
  <c r="K149" i="4"/>
  <c r="K158" i="4"/>
  <c r="K165" i="4"/>
  <c r="K171" i="4"/>
  <c r="K187" i="4"/>
  <c r="K176" i="4"/>
  <c r="K183" i="4"/>
  <c r="K192" i="4"/>
  <c r="K199" i="4"/>
  <c r="K211" i="4"/>
  <c r="K202" i="4"/>
  <c r="K209" i="4"/>
  <c r="K77" i="4"/>
  <c r="K61" i="4"/>
  <c r="K45" i="4"/>
  <c r="K87" i="4"/>
  <c r="K71" i="4"/>
  <c r="K62" i="4"/>
  <c r="K55" i="4"/>
  <c r="K46" i="4"/>
  <c r="K39" i="4"/>
  <c r="K30" i="4"/>
  <c r="K19" i="4"/>
  <c r="K14" i="4"/>
  <c r="K107" i="4"/>
  <c r="K131" i="4"/>
  <c r="K98" i="4"/>
  <c r="K105" i="4"/>
  <c r="K125" i="4"/>
  <c r="K136" i="4"/>
  <c r="K143" i="4"/>
  <c r="K154" i="4"/>
  <c r="K161" i="4"/>
  <c r="K144" i="4"/>
  <c r="K151" i="4"/>
  <c r="K160" i="4"/>
  <c r="K166" i="4"/>
  <c r="K173" i="4"/>
  <c r="K182" i="4"/>
  <c r="K189" i="4"/>
  <c r="K178" i="4"/>
  <c r="K185" i="4"/>
  <c r="K194" i="4"/>
  <c r="K201" i="4"/>
  <c r="K203" i="4"/>
  <c r="K90" i="4"/>
  <c r="K86" i="4"/>
  <c r="K74" i="4"/>
  <c r="K70" i="4"/>
  <c r="K58" i="4"/>
  <c r="K54" i="4"/>
  <c r="K42" i="4"/>
  <c r="K38" i="4"/>
  <c r="K29" i="4"/>
  <c r="K26" i="4"/>
  <c r="K22" i="4"/>
  <c r="K15" i="4"/>
  <c r="K93" i="4"/>
  <c r="L15" i="4"/>
  <c r="L93" i="4"/>
  <c r="L86" i="4"/>
  <c r="L91" i="4"/>
  <c r="L77" i="4"/>
  <c r="L74" i="4"/>
  <c r="L63" i="4"/>
  <c r="L56" i="4"/>
  <c r="L47" i="4"/>
  <c r="L40" i="4"/>
  <c r="L29" i="4"/>
  <c r="L22" i="4"/>
  <c r="L103" i="4"/>
  <c r="L127" i="4"/>
  <c r="L143" i="4"/>
  <c r="L117" i="4"/>
  <c r="L133" i="4"/>
  <c r="L149" i="4"/>
  <c r="L165" i="4"/>
  <c r="L154" i="4"/>
  <c r="L171" i="4"/>
  <c r="L191" i="4"/>
  <c r="L205" i="4"/>
  <c r="L206" i="4"/>
  <c r="L89" i="4"/>
  <c r="L82" i="4"/>
  <c r="L73" i="4"/>
  <c r="L66" i="4"/>
  <c r="L55" i="4"/>
  <c r="L48" i="4"/>
  <c r="L37" i="4"/>
  <c r="L30" i="4"/>
  <c r="L19" i="4"/>
  <c r="L94" i="4"/>
  <c r="L118" i="4"/>
  <c r="L134" i="4"/>
  <c r="L107" i="4"/>
  <c r="L147" i="4"/>
  <c r="L163" i="4"/>
  <c r="L152" i="4"/>
  <c r="L178" i="4"/>
  <c r="L173" i="4"/>
  <c r="L189" i="4"/>
  <c r="L207" i="4"/>
  <c r="L208" i="4"/>
  <c r="M94" i="4"/>
  <c r="N189" i="4"/>
  <c r="J149" i="4"/>
  <c r="K109" i="4"/>
  <c r="M109" i="4"/>
  <c r="O109" i="4"/>
  <c r="Q109" i="4"/>
  <c r="K110" i="4"/>
  <c r="M110" i="4"/>
  <c r="O110" i="4"/>
  <c r="Q110" i="4"/>
  <c r="K111" i="4"/>
  <c r="M111" i="4"/>
  <c r="O111" i="4"/>
  <c r="Q111" i="4"/>
  <c r="K112" i="4"/>
  <c r="M112" i="4"/>
  <c r="O112" i="4"/>
  <c r="Q112" i="4"/>
  <c r="K113" i="4"/>
  <c r="M113" i="4"/>
  <c r="O113" i="4"/>
  <c r="Q113" i="4"/>
  <c r="K114" i="4"/>
  <c r="M114" i="4"/>
  <c r="O114" i="4"/>
  <c r="Q114" i="4"/>
  <c r="M115" i="4"/>
  <c r="P198" i="4"/>
  <c r="J109" i="4"/>
  <c r="L109" i="4"/>
  <c r="N109" i="4"/>
  <c r="P109" i="4"/>
  <c r="J110" i="4"/>
  <c r="L110" i="4"/>
  <c r="N110" i="4"/>
  <c r="P110" i="4"/>
  <c r="J111" i="4"/>
  <c r="L111" i="4"/>
  <c r="N111" i="4"/>
  <c r="P111" i="4"/>
  <c r="J112" i="4"/>
  <c r="L112" i="4"/>
  <c r="N112" i="4"/>
  <c r="P112" i="4"/>
  <c r="J113" i="4"/>
  <c r="L113" i="4"/>
  <c r="N113" i="4"/>
  <c r="P113" i="4"/>
  <c r="J114" i="4"/>
  <c r="L114" i="4"/>
  <c r="N114" i="4"/>
  <c r="P114" i="4"/>
  <c r="O19" i="6"/>
  <c r="O35" i="6"/>
  <c r="O51" i="6"/>
  <c r="O83" i="6"/>
  <c r="O99" i="6"/>
  <c r="O115" i="6"/>
  <c r="J13" i="6"/>
  <c r="J179" i="6"/>
  <c r="J176" i="6"/>
  <c r="J163" i="6"/>
  <c r="J177" i="6"/>
  <c r="J173" i="6"/>
  <c r="J157" i="6"/>
  <c r="J160" i="6"/>
  <c r="J147" i="6"/>
  <c r="J144" i="6"/>
  <c r="J137" i="6"/>
  <c r="J133" i="6"/>
  <c r="J130" i="6"/>
  <c r="J126" i="6"/>
  <c r="J143" i="6"/>
  <c r="J138" i="6"/>
  <c r="J134" i="6"/>
  <c r="J127" i="6"/>
  <c r="J123" i="6"/>
  <c r="J117" i="6"/>
  <c r="J114" i="6"/>
  <c r="J110" i="6"/>
  <c r="J101" i="6"/>
  <c r="J98" i="6"/>
  <c r="J94" i="6"/>
  <c r="J85" i="6"/>
  <c r="J82" i="6"/>
  <c r="J120" i="6"/>
  <c r="J113" i="6"/>
  <c r="J107" i="6"/>
  <c r="J104" i="6"/>
  <c r="J97" i="6"/>
  <c r="J93" i="6"/>
  <c r="J90" i="6"/>
  <c r="J86" i="6"/>
  <c r="J79" i="6"/>
  <c r="J75" i="6"/>
  <c r="J72" i="6"/>
  <c r="J65" i="6"/>
  <c r="J61" i="6"/>
  <c r="J58" i="6"/>
  <c r="J54" i="6"/>
  <c r="J47" i="6"/>
  <c r="J43" i="6"/>
  <c r="J40" i="6"/>
  <c r="J33" i="6"/>
  <c r="J29" i="6"/>
  <c r="J26" i="6"/>
  <c r="J22" i="6"/>
  <c r="J80" i="6"/>
  <c r="J73" i="6"/>
  <c r="J69" i="6"/>
  <c r="J66" i="6"/>
  <c r="J62" i="6"/>
  <c r="J55" i="6"/>
  <c r="J51" i="6"/>
  <c r="J48" i="6"/>
  <c r="J41" i="6"/>
  <c r="J37" i="6"/>
  <c r="J34" i="6"/>
  <c r="J30" i="6"/>
  <c r="J23" i="6"/>
  <c r="J19" i="6"/>
  <c r="J16" i="6"/>
  <c r="J174" i="6"/>
  <c r="J175" i="6"/>
  <c r="J162" i="6"/>
  <c r="J146" i="6"/>
  <c r="J135" i="6"/>
  <c r="J128" i="6"/>
  <c r="J139" i="6"/>
  <c r="J129" i="6"/>
  <c r="J121" i="6"/>
  <c r="J112" i="6"/>
  <c r="J99" i="6"/>
  <c r="J89" i="6"/>
  <c r="J122" i="6"/>
  <c r="J109" i="6"/>
  <c r="J102" i="6"/>
  <c r="J91" i="6"/>
  <c r="J81" i="6"/>
  <c r="J74" i="6"/>
  <c r="J63" i="6"/>
  <c r="J56" i="6"/>
  <c r="J45" i="6"/>
  <c r="J38" i="6"/>
  <c r="J27" i="6"/>
  <c r="J17" i="6"/>
  <c r="J71" i="6"/>
  <c r="J64" i="6"/>
  <c r="J53" i="6"/>
  <c r="J46" i="6"/>
  <c r="J35" i="6"/>
  <c r="J25" i="6"/>
  <c r="J18" i="6"/>
  <c r="L15" i="6"/>
  <c r="L13" i="6"/>
  <c r="L179" i="6"/>
  <c r="L176" i="6"/>
  <c r="L163" i="6"/>
  <c r="L175" i="6"/>
  <c r="L161" i="6"/>
  <c r="L160" i="6"/>
  <c r="L157" i="6"/>
  <c r="L147" i="6"/>
  <c r="L144" i="6"/>
  <c r="L137" i="6"/>
  <c r="L131" i="6"/>
  <c r="L128" i="6"/>
  <c r="L145" i="6"/>
  <c r="L141" i="6"/>
  <c r="L138" i="6"/>
  <c r="L134" i="6"/>
  <c r="L127" i="6"/>
  <c r="L178" i="6"/>
  <c r="L177" i="6"/>
  <c r="L162" i="6"/>
  <c r="L158" i="6"/>
  <c r="L142" i="6"/>
  <c r="L130" i="6"/>
  <c r="L143" i="6"/>
  <c r="L136" i="6"/>
  <c r="L125" i="6"/>
  <c r="L121" i="6"/>
  <c r="L117" i="6"/>
  <c r="L114" i="6"/>
  <c r="L110" i="6"/>
  <c r="L103" i="6"/>
  <c r="L99" i="6"/>
  <c r="L96" i="6"/>
  <c r="L89" i="6"/>
  <c r="L85" i="6"/>
  <c r="L82" i="6"/>
  <c r="L120" i="6"/>
  <c r="L113" i="6"/>
  <c r="L109" i="6"/>
  <c r="L106" i="6"/>
  <c r="L102" i="6"/>
  <c r="L95" i="6"/>
  <c r="L91" i="6"/>
  <c r="L88" i="6"/>
  <c r="L81" i="6"/>
  <c r="L77" i="6"/>
  <c r="L70" i="6"/>
  <c r="L63" i="6"/>
  <c r="L59" i="6"/>
  <c r="L56" i="6"/>
  <c r="L49" i="6"/>
  <c r="L45" i="6"/>
  <c r="L38" i="6"/>
  <c r="L31" i="6"/>
  <c r="L27" i="6"/>
  <c r="L24" i="6"/>
  <c r="L17" i="6"/>
  <c r="L78" i="6"/>
  <c r="L71" i="6"/>
  <c r="L67" i="6"/>
  <c r="L64" i="6"/>
  <c r="L57" i="6"/>
  <c r="L53" i="6"/>
  <c r="L50" i="6"/>
  <c r="L46" i="6"/>
  <c r="L39" i="6"/>
  <c r="L35" i="6"/>
  <c r="L32" i="6"/>
  <c r="L25" i="6"/>
  <c r="L21" i="6"/>
  <c r="L14" i="6"/>
  <c r="N13" i="6"/>
  <c r="N178" i="6"/>
  <c r="N174" i="6"/>
  <c r="N175" i="6"/>
  <c r="N161" i="6"/>
  <c r="N157" i="6"/>
  <c r="N160" i="6"/>
  <c r="N147" i="6"/>
  <c r="N144" i="6"/>
  <c r="N137" i="6"/>
  <c r="N131" i="6"/>
  <c r="N128" i="6"/>
  <c r="N143" i="6"/>
  <c r="N139" i="6"/>
  <c r="N136" i="6"/>
  <c r="N127" i="6"/>
  <c r="N123" i="6"/>
  <c r="N119" i="6"/>
  <c r="N110" i="6"/>
  <c r="N103" i="6"/>
  <c r="N94" i="6"/>
  <c r="N87" i="6"/>
  <c r="N120" i="6"/>
  <c r="N113" i="6"/>
  <c r="N109" i="6"/>
  <c r="N106" i="6"/>
  <c r="N102" i="6"/>
  <c r="N95" i="6"/>
  <c r="N91" i="6"/>
  <c r="N88" i="6"/>
  <c r="N81" i="6"/>
  <c r="N77" i="6"/>
  <c r="N74" i="6"/>
  <c r="N70" i="6"/>
  <c r="N63" i="6"/>
  <c r="N59" i="6"/>
  <c r="N56" i="6"/>
  <c r="N49" i="6"/>
  <c r="N45" i="6"/>
  <c r="N42" i="6"/>
  <c r="N38" i="6"/>
  <c r="N31" i="6"/>
  <c r="N27" i="6"/>
  <c r="N24" i="6"/>
  <c r="N17" i="6"/>
  <c r="N78" i="6"/>
  <c r="N71" i="6"/>
  <c r="N67" i="6"/>
  <c r="N64" i="6"/>
  <c r="N57" i="6"/>
  <c r="N53" i="6"/>
  <c r="N46" i="6"/>
  <c r="N39" i="6"/>
  <c r="N35" i="6"/>
  <c r="N32" i="6"/>
  <c r="N25" i="6"/>
  <c r="N21" i="6"/>
  <c r="N18" i="6"/>
  <c r="N14" i="6"/>
  <c r="P155" i="6"/>
  <c r="P13" i="6"/>
  <c r="P178" i="6"/>
  <c r="P174" i="6"/>
  <c r="P175" i="6"/>
  <c r="P161" i="6"/>
  <c r="P160" i="6"/>
  <c r="P147" i="6"/>
  <c r="P146" i="6"/>
  <c r="P142" i="6"/>
  <c r="P135" i="6"/>
  <c r="P131" i="6"/>
  <c r="P128" i="6"/>
  <c r="P145" i="6"/>
  <c r="P141" i="6"/>
  <c r="P138" i="6"/>
  <c r="P134" i="6"/>
  <c r="P127" i="6"/>
  <c r="O93" i="6"/>
  <c r="O97" i="6"/>
  <c r="O104" i="6"/>
  <c r="O107" i="6"/>
  <c r="O111" i="6"/>
  <c r="O118" i="6"/>
  <c r="O122" i="6"/>
  <c r="O126" i="6"/>
  <c r="O130" i="6"/>
  <c r="O133" i="6"/>
  <c r="O144" i="6"/>
  <c r="O147" i="6"/>
  <c r="O125" i="6"/>
  <c r="O129" i="6"/>
  <c r="O136" i="6"/>
  <c r="O139" i="6"/>
  <c r="O143" i="6"/>
  <c r="O157" i="6"/>
  <c r="O158" i="6"/>
  <c r="O160" i="6"/>
  <c r="O163" i="6"/>
  <c r="O176" i="6"/>
  <c r="O179" i="6"/>
  <c r="O173" i="6"/>
  <c r="O177" i="6"/>
  <c r="M15" i="6"/>
  <c r="M22" i="6"/>
  <c r="M26" i="6"/>
  <c r="M29" i="6"/>
  <c r="M38" i="6"/>
  <c r="M42" i="6"/>
  <c r="M45" i="6"/>
  <c r="M54" i="6"/>
  <c r="M58" i="6"/>
  <c r="M61" i="6"/>
  <c r="M70" i="6"/>
  <c r="M74" i="6"/>
  <c r="M18" i="6"/>
  <c r="M25" i="6"/>
  <c r="M35" i="6"/>
  <c r="M48" i="6"/>
  <c r="M57" i="6"/>
  <c r="M67" i="6"/>
  <c r="M80" i="6"/>
  <c r="M87" i="6"/>
  <c r="M98" i="6"/>
  <c r="M105" i="6"/>
  <c r="M115" i="6"/>
  <c r="M86" i="6"/>
  <c r="M93" i="6"/>
  <c r="M118" i="6"/>
  <c r="M131" i="6"/>
  <c r="M147" i="6"/>
  <c r="M139" i="6"/>
  <c r="M160" i="6"/>
  <c r="M176" i="6"/>
  <c r="K17" i="6"/>
  <c r="K31" i="6"/>
  <c r="K49" i="6"/>
  <c r="K65" i="6"/>
  <c r="K81" i="6"/>
  <c r="K35" i="6"/>
  <c r="K55" i="6"/>
  <c r="K78" i="6"/>
  <c r="K96" i="6"/>
  <c r="K114" i="6"/>
  <c r="K91" i="6"/>
  <c r="K111" i="6"/>
  <c r="K133" i="6"/>
  <c r="K127" i="6"/>
  <c r="K143" i="6"/>
  <c r="K162" i="6"/>
  <c r="K155" i="6"/>
  <c r="K174" i="6"/>
  <c r="K161" i="6"/>
  <c r="K139" i="6"/>
  <c r="K147" i="6"/>
  <c r="K137" i="6"/>
  <c r="K130" i="6"/>
  <c r="K120" i="6"/>
  <c r="K107" i="6"/>
  <c r="K95" i="6"/>
  <c r="K88" i="6"/>
  <c r="K117" i="6"/>
  <c r="K110" i="6"/>
  <c r="K99" i="6"/>
  <c r="K89" i="6"/>
  <c r="K82" i="6"/>
  <c r="K73" i="6"/>
  <c r="K64" i="6"/>
  <c r="K50" i="6"/>
  <c r="K39" i="6"/>
  <c r="K32" i="6"/>
  <c r="K19" i="6"/>
  <c r="K77" i="6"/>
  <c r="K70" i="6"/>
  <c r="K61" i="6"/>
  <c r="K54" i="6"/>
  <c r="K45" i="6"/>
  <c r="K38" i="6"/>
  <c r="K27" i="6"/>
  <c r="K22" i="6"/>
  <c r="K15" i="6"/>
  <c r="M13" i="6"/>
  <c r="M175" i="6"/>
  <c r="M178" i="6"/>
  <c r="M174" i="6"/>
  <c r="M162" i="6"/>
  <c r="M158" i="6"/>
  <c r="M157" i="6"/>
  <c r="M145" i="6"/>
  <c r="M141" i="6"/>
  <c r="M134" i="6"/>
  <c r="M129" i="6"/>
  <c r="M125" i="6"/>
  <c r="M142" i="6"/>
  <c r="M137" i="6"/>
  <c r="M133" i="6"/>
  <c r="M126" i="6"/>
  <c r="M123" i="6"/>
  <c r="M120" i="6"/>
  <c r="M111" i="6"/>
  <c r="M107" i="6"/>
  <c r="M104" i="6"/>
  <c r="M95" i="6"/>
  <c r="M91" i="6"/>
  <c r="M88" i="6"/>
  <c r="M121" i="6"/>
  <c r="M117" i="6"/>
  <c r="M114" i="6"/>
  <c r="M110" i="6"/>
  <c r="M103" i="6"/>
  <c r="M99" i="6"/>
  <c r="M96" i="6"/>
  <c r="M89" i="6"/>
  <c r="M85" i="6"/>
  <c r="M82" i="6"/>
  <c r="M78" i="6"/>
  <c r="M69" i="6"/>
  <c r="M66" i="6"/>
  <c r="M62" i="6"/>
  <c r="M53" i="6"/>
  <c r="M50" i="6"/>
  <c r="M46" i="6"/>
  <c r="M37" i="6"/>
  <c r="M34" i="6"/>
  <c r="M30" i="6"/>
  <c r="M23" i="6"/>
  <c r="M19" i="6"/>
  <c r="M79" i="6"/>
  <c r="M75" i="6"/>
  <c r="K26" i="6"/>
  <c r="K29" i="6"/>
  <c r="K33" i="6"/>
  <c r="K40" i="6"/>
  <c r="K43" i="6"/>
  <c r="K47" i="6"/>
  <c r="K56" i="6"/>
  <c r="K59" i="6"/>
  <c r="K63" i="6"/>
  <c r="K72" i="6"/>
  <c r="K75" i="6"/>
  <c r="K79" i="6"/>
  <c r="K18" i="6"/>
  <c r="K21" i="6"/>
  <c r="K30" i="6"/>
  <c r="K34" i="6"/>
  <c r="K37" i="6"/>
  <c r="K41" i="6"/>
  <c r="K48" i="6"/>
  <c r="K51" i="6"/>
  <c r="K57" i="6"/>
  <c r="K62" i="6"/>
  <c r="K66" i="6"/>
  <c r="K71" i="6"/>
  <c r="K80" i="6"/>
  <c r="K83" i="6"/>
  <c r="K87" i="6"/>
  <c r="K94" i="6"/>
  <c r="K98" i="6"/>
  <c r="K101" i="6"/>
  <c r="K105" i="6"/>
  <c r="K112" i="6"/>
  <c r="K115" i="6"/>
  <c r="K119" i="6"/>
  <c r="K123" i="6"/>
  <c r="K86" i="6"/>
  <c r="K90" i="6"/>
  <c r="K93" i="6"/>
  <c r="K97" i="6"/>
  <c r="K102" i="6"/>
  <c r="K106" i="6"/>
  <c r="K109" i="6"/>
  <c r="K113" i="6"/>
  <c r="K118" i="6"/>
  <c r="K122" i="6"/>
  <c r="K128" i="6"/>
  <c r="K131" i="6"/>
  <c r="K135" i="6"/>
  <c r="K142" i="6"/>
  <c r="K146" i="6"/>
  <c r="K125" i="6"/>
  <c r="K129" i="6"/>
  <c r="K134" i="6"/>
  <c r="K138" i="6"/>
  <c r="K141" i="6"/>
  <c r="K145" i="6"/>
  <c r="K157" i="6"/>
  <c r="K158" i="6"/>
  <c r="K160" i="6"/>
  <c r="K163" i="6"/>
  <c r="K176" i="6"/>
  <c r="K179" i="6"/>
  <c r="K173" i="6"/>
  <c r="K177" i="6"/>
  <c r="O13" i="6"/>
  <c r="Q14" i="6"/>
  <c r="P15" i="6"/>
  <c r="P165" i="6"/>
  <c r="J165" i="6"/>
  <c r="L165" i="6"/>
  <c r="N165" i="6"/>
  <c r="Q165" i="6"/>
  <c r="K166" i="6"/>
  <c r="J166" i="6"/>
  <c r="M166" i="6"/>
  <c r="O166" i="6"/>
  <c r="Q166" i="6"/>
  <c r="J167" i="6"/>
  <c r="K167" i="6"/>
  <c r="M167" i="6"/>
  <c r="O167" i="6"/>
  <c r="Q167" i="6"/>
  <c r="K168" i="6"/>
  <c r="M168" i="6"/>
  <c r="O168" i="6"/>
  <c r="Q168" i="6"/>
  <c r="K169" i="6"/>
  <c r="N169" i="6"/>
  <c r="P169" i="6"/>
  <c r="J170" i="6"/>
  <c r="L170" i="6"/>
  <c r="O170" i="6"/>
  <c r="Q170" i="6"/>
  <c r="O171" i="6"/>
  <c r="J171" i="6"/>
  <c r="L171" i="6"/>
  <c r="N171" i="6"/>
  <c r="Q171" i="6"/>
  <c r="L149" i="6"/>
  <c r="N149" i="6"/>
  <c r="P149" i="6"/>
  <c r="J150" i="6"/>
  <c r="M150" i="6"/>
  <c r="O150" i="6"/>
  <c r="Q150" i="6"/>
  <c r="K151" i="6"/>
  <c r="M151" i="6"/>
  <c r="O151" i="6"/>
  <c r="Q151" i="6"/>
  <c r="J152" i="6"/>
  <c r="L152" i="6"/>
  <c r="N152" i="6"/>
  <c r="Q152" i="6"/>
  <c r="J153" i="6"/>
  <c r="L153" i="6"/>
  <c r="N153" i="6"/>
  <c r="P153" i="6"/>
  <c r="K154" i="6"/>
  <c r="N154" i="6"/>
  <c r="P154" i="6"/>
  <c r="L155" i="6"/>
  <c r="J155" i="6"/>
  <c r="M155" i="6"/>
  <c r="O155" i="6"/>
  <c r="Q155" i="6"/>
  <c r="K165" i="6"/>
  <c r="M165" i="6"/>
  <c r="O165" i="6"/>
  <c r="L166" i="6"/>
  <c r="N166" i="6"/>
  <c r="P166" i="6"/>
  <c r="L167" i="6"/>
  <c r="N167" i="6"/>
  <c r="P167" i="6"/>
  <c r="J168" i="6"/>
  <c r="L168" i="6"/>
  <c r="N168" i="6"/>
  <c r="P168" i="6"/>
  <c r="J169" i="6"/>
  <c r="L169" i="6"/>
  <c r="O169" i="6"/>
  <c r="Q169" i="6"/>
  <c r="K170" i="6"/>
  <c r="M170" i="6"/>
  <c r="P170" i="6"/>
  <c r="K171" i="6"/>
  <c r="M171" i="6"/>
  <c r="P171" i="6"/>
  <c r="K149" i="6"/>
  <c r="M149" i="6"/>
  <c r="O149" i="6"/>
  <c r="Q149" i="6"/>
  <c r="L150" i="6"/>
  <c r="N150" i="6"/>
  <c r="P150" i="6"/>
  <c r="J151" i="6"/>
  <c r="N151" i="6"/>
  <c r="P151" i="6"/>
  <c r="K152" i="6"/>
  <c r="M152" i="6"/>
  <c r="O152" i="6"/>
  <c r="K153" i="6"/>
  <c r="M153" i="6"/>
  <c r="O153" i="6"/>
  <c r="Q153" i="6"/>
  <c r="J154" i="6"/>
  <c r="L154" i="6"/>
  <c r="Q154" i="6"/>
  <c r="N155" i="6"/>
  <c r="C40" i="5"/>
  <c r="AA17" i="5" s="1"/>
  <c r="D40" i="4"/>
  <c r="AB17" i="4" s="1"/>
  <c r="D110" i="5"/>
  <c r="X69" i="5" s="1"/>
  <c r="C109" i="4"/>
  <c r="W68" i="4" s="1"/>
  <c r="C111" i="4"/>
  <c r="W70" i="4" s="1"/>
  <c r="C113" i="4"/>
  <c r="AA68" i="4" s="1"/>
  <c r="C115" i="4"/>
  <c r="AA70" i="4" s="1"/>
  <c r="D110" i="4"/>
  <c r="X69" i="4" s="1"/>
  <c r="D112" i="4"/>
  <c r="X71" i="4" s="1"/>
  <c r="D114" i="4"/>
  <c r="AB69" i="4" s="1"/>
  <c r="D109" i="5"/>
  <c r="X68" i="5" s="1"/>
  <c r="D112" i="5"/>
  <c r="X71" i="5" s="1"/>
  <c r="D113" i="5"/>
  <c r="AB68" i="5" s="1"/>
  <c r="D114" i="5"/>
  <c r="AB69" i="5" s="1"/>
  <c r="D115" i="5"/>
  <c r="AB70" i="5" s="1"/>
  <c r="C109" i="5"/>
  <c r="W68" i="5" s="1"/>
  <c r="C111" i="5"/>
  <c r="W70" i="5" s="1"/>
  <c r="C113" i="5"/>
  <c r="AA68" i="5" s="1"/>
  <c r="C115" i="5"/>
  <c r="AA70" i="5" s="1"/>
  <c r="D166" i="6"/>
  <c r="AB101" i="6" s="1"/>
  <c r="D171" i="6"/>
  <c r="AB106" i="6" s="1"/>
  <c r="C165" i="6"/>
  <c r="AA100" i="6" s="1"/>
  <c r="C167" i="6"/>
  <c r="AA102" i="6" s="1"/>
  <c r="C169" i="6"/>
  <c r="AA104" i="6" s="1"/>
  <c r="C171" i="6"/>
  <c r="AA106" i="6" s="1"/>
  <c r="C150" i="6"/>
  <c r="AA92" i="6" s="1"/>
  <c r="C151" i="6"/>
  <c r="AA93" i="6" s="1"/>
  <c r="C152" i="6"/>
  <c r="AA94" i="6" s="1"/>
  <c r="D153" i="6"/>
  <c r="AB95" i="6" s="1"/>
  <c r="C154" i="6"/>
  <c r="AA96" i="6" s="1"/>
  <c r="C155" i="6"/>
  <c r="AA97" i="6" s="1"/>
  <c r="C110" i="4"/>
  <c r="W69" i="4" s="1"/>
  <c r="C112" i="4"/>
  <c r="W71" i="4" s="1"/>
  <c r="C114" i="4"/>
  <c r="AA69" i="4" s="1"/>
  <c r="D109" i="4"/>
  <c r="X68" i="4" s="1"/>
  <c r="D111" i="4"/>
  <c r="X70" i="4" s="1"/>
  <c r="D113" i="4"/>
  <c r="AB68" i="4" s="1"/>
  <c r="D115" i="4"/>
  <c r="AB70" i="4" s="1"/>
  <c r="D111" i="5"/>
  <c r="X70" i="5" s="1"/>
  <c r="C110" i="5"/>
  <c r="W69" i="5" s="1"/>
  <c r="C112" i="5"/>
  <c r="W71" i="5" s="1"/>
  <c r="C114" i="5"/>
  <c r="AA69" i="5" s="1"/>
  <c r="D165" i="6"/>
  <c r="AB100" i="6" s="1"/>
  <c r="D168" i="6"/>
  <c r="AB103" i="6" s="1"/>
  <c r="D169" i="6"/>
  <c r="AB104" i="6" s="1"/>
  <c r="D170" i="6"/>
  <c r="AB105" i="6" s="1"/>
  <c r="C166" i="6"/>
  <c r="AA101" i="6" s="1"/>
  <c r="C168" i="6"/>
  <c r="AA103" i="6" s="1"/>
  <c r="C170" i="6"/>
  <c r="AA105" i="6" s="1"/>
  <c r="C149" i="6"/>
  <c r="AA91" i="6" s="1"/>
  <c r="D150" i="6"/>
  <c r="AB92" i="6" s="1"/>
  <c r="D151" i="6"/>
  <c r="AB93" i="6" s="1"/>
  <c r="D152" i="6"/>
  <c r="AB94" i="6" s="1"/>
  <c r="C153" i="6"/>
  <c r="AA95" i="6" s="1"/>
  <c r="D154" i="6"/>
  <c r="AB96" i="6" s="1"/>
  <c r="C3" i="4"/>
  <c r="D13" i="4"/>
  <c r="X5" i="4" s="1"/>
  <c r="D22" i="4"/>
  <c r="AB6" i="4" s="1"/>
  <c r="D56" i="4"/>
  <c r="AB26" i="4" s="1"/>
  <c r="D103" i="4"/>
  <c r="AB52" i="4" s="1"/>
  <c r="D167" i="6"/>
  <c r="AB102" i="6" s="1"/>
  <c r="D149" i="6"/>
  <c r="AB91" i="6" s="1"/>
  <c r="P32" i="3"/>
  <c r="P35" i="3"/>
  <c r="P59" i="3"/>
  <c r="P93" i="3"/>
  <c r="P89" i="3"/>
  <c r="P54" i="3"/>
  <c r="K162" i="3"/>
  <c r="K111" i="3"/>
  <c r="K160" i="3"/>
  <c r="K106" i="3"/>
  <c r="K83" i="3"/>
  <c r="K58" i="3"/>
  <c r="K41" i="3"/>
  <c r="K56" i="3"/>
  <c r="K46" i="3"/>
  <c r="K73" i="3"/>
  <c r="K74" i="3"/>
  <c r="K99" i="3"/>
  <c r="K122" i="3"/>
  <c r="K78" i="3"/>
  <c r="K127" i="3"/>
  <c r="K22" i="3"/>
  <c r="K72" i="3"/>
  <c r="K24" i="3"/>
  <c r="P77" i="3"/>
  <c r="P27" i="3"/>
  <c r="P136" i="3"/>
  <c r="P114" i="3"/>
  <c r="P98" i="3"/>
  <c r="P82" i="3"/>
  <c r="P102" i="3"/>
  <c r="P86" i="3"/>
  <c r="P72" i="3"/>
  <c r="P43" i="3"/>
  <c r="P51" i="3"/>
  <c r="P16" i="3"/>
  <c r="P25" i="3"/>
  <c r="P66" i="3"/>
  <c r="P58" i="3"/>
  <c r="P88" i="3"/>
  <c r="P120" i="3"/>
  <c r="P112" i="3"/>
  <c r="P161" i="3"/>
  <c r="P125" i="3"/>
  <c r="P141" i="3"/>
  <c r="P158" i="3"/>
  <c r="P159" i="3"/>
  <c r="P33" i="3"/>
  <c r="P13" i="3"/>
  <c r="P46" i="3"/>
  <c r="P133" i="3"/>
  <c r="P146" i="3"/>
  <c r="P173" i="3"/>
  <c r="P29" i="3"/>
  <c r="P147" i="3"/>
  <c r="P145" i="3"/>
  <c r="P138" i="3"/>
  <c r="P122" i="3"/>
  <c r="P175" i="3"/>
  <c r="P119" i="3"/>
  <c r="P87" i="3"/>
  <c r="P95" i="3"/>
  <c r="P65" i="3"/>
  <c r="P73" i="3"/>
  <c r="P41" i="3"/>
  <c r="P30" i="3"/>
  <c r="P18" i="3"/>
  <c r="P39" i="3"/>
  <c r="P55" i="3"/>
  <c r="P71" i="3"/>
  <c r="P47" i="3"/>
  <c r="P75" i="3"/>
  <c r="P90" i="3"/>
  <c r="P106" i="3"/>
  <c r="P85" i="3"/>
  <c r="P101" i="3"/>
  <c r="P117" i="3"/>
  <c r="P143" i="3"/>
  <c r="P163" i="3"/>
  <c r="P62" i="3"/>
  <c r="N181" i="4"/>
  <c r="N206" i="4"/>
  <c r="N117" i="4"/>
  <c r="N146" i="4"/>
  <c r="K37" i="3"/>
  <c r="P21" i="3"/>
  <c r="K53" i="3"/>
  <c r="L90" i="4"/>
  <c r="L43" i="4"/>
  <c r="L13" i="4"/>
  <c r="L23" i="4"/>
  <c r="K51" i="8"/>
  <c r="K175" i="8"/>
  <c r="F146" i="3"/>
  <c r="M146" i="3"/>
  <c r="D155" i="6"/>
  <c r="AB97" i="6" s="1"/>
  <c r="F170" i="3"/>
  <c r="N170" i="3"/>
  <c r="O179" i="3"/>
  <c r="N29" i="3"/>
  <c r="N120" i="3"/>
  <c r="M19" i="8"/>
  <c r="K215" i="8"/>
  <c r="L26" i="8"/>
  <c r="M27" i="8"/>
  <c r="O219" i="8"/>
  <c r="C7" i="4"/>
  <c r="F113" i="5"/>
  <c r="M113" i="5"/>
  <c r="F169" i="6"/>
  <c r="M169" i="6"/>
  <c r="F149" i="6"/>
  <c r="J149" i="6"/>
  <c r="F150" i="6"/>
  <c r="K150" i="6"/>
  <c r="F151" i="6"/>
  <c r="L151" i="6"/>
  <c r="F152" i="6"/>
  <c r="P152" i="6"/>
  <c r="F26" i="6"/>
  <c r="L26" i="6"/>
  <c r="F42" i="6"/>
  <c r="L42" i="6"/>
  <c r="F58" i="6"/>
  <c r="L58" i="6"/>
  <c r="F74" i="6"/>
  <c r="L74" i="6"/>
  <c r="F90" i="6"/>
  <c r="M90" i="6"/>
  <c r="F106" i="6"/>
  <c r="M106" i="6"/>
  <c r="F122" i="6"/>
  <c r="M122" i="6"/>
  <c r="F138" i="6"/>
  <c r="M138" i="6"/>
  <c r="F154" i="6"/>
  <c r="M154" i="6"/>
  <c r="F170" i="6"/>
  <c r="N170" i="6"/>
  <c r="F165" i="3"/>
  <c r="P165" i="3"/>
  <c r="F166" i="3"/>
  <c r="K166" i="3"/>
  <c r="F167" i="3"/>
  <c r="J167" i="3"/>
  <c r="F168" i="3"/>
  <c r="L168" i="3"/>
  <c r="F109" i="5"/>
  <c r="O109" i="5"/>
  <c r="F110" i="5"/>
  <c r="J110" i="5"/>
  <c r="F111" i="5"/>
  <c r="P111" i="5"/>
  <c r="F112" i="5"/>
  <c r="K112" i="5"/>
  <c r="F114" i="5"/>
  <c r="N114" i="5"/>
  <c r="F18" i="6"/>
  <c r="L18" i="6"/>
  <c r="F34" i="6"/>
  <c r="N34" i="6"/>
  <c r="F50" i="6"/>
  <c r="N50" i="6"/>
  <c r="F66" i="6"/>
  <c r="N66" i="6"/>
  <c r="F82" i="6"/>
  <c r="N82" i="6"/>
  <c r="F98" i="6"/>
  <c r="N98" i="6"/>
  <c r="F114" i="6"/>
  <c r="N114" i="6"/>
  <c r="F130" i="6"/>
  <c r="M130" i="6"/>
  <c r="F146" i="6"/>
  <c r="M146" i="6"/>
  <c r="F162" i="6"/>
  <c r="N162" i="6"/>
  <c r="J109" i="7"/>
  <c r="J110" i="7"/>
  <c r="J111" i="7"/>
  <c r="D113" i="7"/>
  <c r="X72" i="7" s="1"/>
  <c r="J113" i="7"/>
  <c r="D115" i="7"/>
  <c r="X74" i="7" s="1"/>
  <c r="J115" i="7"/>
  <c r="D109" i="7"/>
  <c r="X68" i="7" s="1"/>
  <c r="D110" i="7"/>
  <c r="X69" i="7" s="1"/>
  <c r="D111" i="7"/>
  <c r="X70" i="7" s="1"/>
  <c r="D112" i="7"/>
  <c r="X71" i="7" s="1"/>
  <c r="J112" i="7"/>
  <c r="D114" i="7"/>
  <c r="X73" i="7" s="1"/>
  <c r="C64" i="5"/>
  <c r="W35" i="5" s="1"/>
  <c r="C151" i="5"/>
  <c r="W94" i="5" s="1"/>
  <c r="C189" i="5"/>
  <c r="AA110" i="5" s="1"/>
  <c r="R52" i="5"/>
  <c r="N52" i="5"/>
  <c r="J101" i="1"/>
  <c r="J174" i="1"/>
  <c r="C7" i="5"/>
  <c r="H101" i="1"/>
  <c r="F165" i="6"/>
  <c r="F166" i="6"/>
  <c r="F167" i="6"/>
  <c r="F168" i="6"/>
  <c r="F153" i="6"/>
  <c r="F178" i="6"/>
  <c r="F110" i="7"/>
  <c r="F112" i="7"/>
  <c r="F113" i="7"/>
  <c r="F114" i="7"/>
  <c r="F109" i="7"/>
  <c r="F111" i="7"/>
  <c r="F111" i="8"/>
  <c r="B14" i="1"/>
  <c r="C3" i="5"/>
  <c r="B101" i="1"/>
  <c r="B88" i="1"/>
  <c r="F14" i="1"/>
  <c r="C5" i="4"/>
  <c r="F163" i="1"/>
  <c r="F133" i="1"/>
  <c r="C5" i="6"/>
  <c r="F61" i="1"/>
  <c r="J14" i="1"/>
  <c r="J147" i="1"/>
  <c r="J116" i="1"/>
  <c r="C7" i="6"/>
  <c r="J61" i="1"/>
  <c r="N14" i="1"/>
  <c r="C9" i="5"/>
  <c r="N101" i="1"/>
  <c r="C9" i="6"/>
  <c r="B13" i="1"/>
  <c r="J12" i="5"/>
  <c r="J12" i="6"/>
  <c r="E3" i="6"/>
  <c r="E3" i="7"/>
  <c r="J12" i="7"/>
  <c r="D13" i="1"/>
  <c r="K12" i="6"/>
  <c r="E4" i="7"/>
  <c r="K12" i="7"/>
  <c r="J13" i="1"/>
  <c r="N12" i="5"/>
  <c r="N12" i="6"/>
  <c r="E7" i="7"/>
  <c r="N13" i="1"/>
  <c r="P12" i="5"/>
  <c r="E9" i="7"/>
  <c r="P12" i="7"/>
  <c r="F110" i="8"/>
  <c r="F102" i="4"/>
  <c r="F86" i="4"/>
  <c r="F70" i="4"/>
  <c r="F54" i="4"/>
  <c r="F38" i="4"/>
  <c r="F22" i="4"/>
  <c r="F94" i="5"/>
  <c r="F206" i="5"/>
  <c r="F182" i="5"/>
  <c r="F150" i="5"/>
  <c r="F118" i="5"/>
  <c r="F62" i="5"/>
  <c r="F142" i="6"/>
  <c r="F126" i="6"/>
  <c r="F118" i="6"/>
  <c r="F110" i="6"/>
  <c r="F94" i="6"/>
  <c r="F78" i="6"/>
  <c r="F62" i="6"/>
  <c r="F54" i="6"/>
  <c r="F46" i="6"/>
  <c r="F38" i="6"/>
  <c r="F22" i="6"/>
  <c r="F14" i="6"/>
  <c r="F22" i="7"/>
  <c r="F38" i="7"/>
  <c r="F54" i="7"/>
  <c r="F78" i="7"/>
  <c r="F112" i="6"/>
  <c r="F104" i="5"/>
  <c r="F224" i="5"/>
  <c r="F168" i="5"/>
  <c r="F136" i="5"/>
  <c r="F72" i="5"/>
  <c r="F24" i="5"/>
  <c r="F176" i="6"/>
  <c r="F144" i="6"/>
  <c r="F136" i="6"/>
  <c r="F120" i="6"/>
  <c r="F88" i="6"/>
  <c r="F72" i="6"/>
  <c r="F64" i="6"/>
  <c r="F40" i="6"/>
  <c r="F32" i="6"/>
  <c r="F24" i="6"/>
  <c r="F24" i="7"/>
  <c r="F40" i="7"/>
  <c r="F56" i="7"/>
  <c r="F80" i="7"/>
  <c r="F210" i="4"/>
  <c r="F114" i="3"/>
  <c r="F50" i="5"/>
  <c r="F194" i="5"/>
  <c r="F82" i="5"/>
  <c r="F34" i="5"/>
  <c r="F26" i="7"/>
  <c r="F42" i="7"/>
  <c r="F58" i="7"/>
  <c r="F70" i="6"/>
  <c r="F80" i="6"/>
  <c r="F86" i="6"/>
  <c r="F96" i="6"/>
  <c r="F102" i="6"/>
  <c r="F104" i="6"/>
  <c r="F128" i="6"/>
  <c r="F134" i="6"/>
  <c r="B116" i="1"/>
  <c r="F116" i="1"/>
  <c r="J133" i="1"/>
  <c r="B147" i="1"/>
  <c r="F147" i="1"/>
  <c r="J163" i="1"/>
  <c r="B174" i="1"/>
  <c r="F174" i="1"/>
  <c r="F26" i="5"/>
  <c r="F30" i="5"/>
  <c r="F66" i="5"/>
  <c r="F88" i="5"/>
  <c r="F142" i="5"/>
  <c r="F144" i="5"/>
  <c r="F174" i="5"/>
  <c r="F176" i="5"/>
  <c r="F200" i="5"/>
  <c r="F46" i="5"/>
  <c r="F98" i="5"/>
  <c r="F14" i="4"/>
  <c r="F46" i="4"/>
  <c r="F78" i="4"/>
  <c r="F160" i="4"/>
  <c r="E5" i="6"/>
  <c r="E8" i="6"/>
  <c r="L12" i="6"/>
  <c r="M12" i="6"/>
  <c r="F13" i="6"/>
  <c r="F31" i="6"/>
  <c r="F37" i="6"/>
  <c r="F57" i="6"/>
  <c r="F63" i="6"/>
  <c r="F125" i="6"/>
  <c r="F143" i="6"/>
  <c r="F173" i="6"/>
  <c r="H174" i="1"/>
  <c r="L101" i="1"/>
  <c r="H116" i="1"/>
  <c r="N116" i="1"/>
  <c r="N133" i="1"/>
  <c r="N147" i="1"/>
  <c r="N163" i="1"/>
  <c r="N174" i="1"/>
  <c r="F14" i="5"/>
  <c r="F22" i="5"/>
  <c r="F25" i="5"/>
  <c r="F32" i="5"/>
  <c r="F38" i="5"/>
  <c r="F42" i="5"/>
  <c r="F64" i="5"/>
  <c r="F70" i="5"/>
  <c r="F74" i="5"/>
  <c r="F80" i="5"/>
  <c r="F86" i="5"/>
  <c r="F90" i="5"/>
  <c r="F120" i="5"/>
  <c r="F126" i="5"/>
  <c r="F128" i="5"/>
  <c r="F134" i="5"/>
  <c r="F138" i="5"/>
  <c r="F146" i="5"/>
  <c r="F152" i="5"/>
  <c r="F158" i="5"/>
  <c r="F160" i="5"/>
  <c r="F166" i="5"/>
  <c r="F170" i="5"/>
  <c r="F178" i="5"/>
  <c r="F184" i="5"/>
  <c r="F192" i="5"/>
  <c r="F198" i="5"/>
  <c r="F202" i="5"/>
  <c r="F208" i="5"/>
  <c r="F214" i="5"/>
  <c r="F216" i="5"/>
  <c r="F222" i="5"/>
  <c r="F226" i="5"/>
  <c r="F48" i="5"/>
  <c r="F54" i="5"/>
  <c r="F58" i="5"/>
  <c r="F96" i="5"/>
  <c r="F102" i="5"/>
  <c r="F106" i="5"/>
  <c r="F16" i="4"/>
  <c r="F24" i="4"/>
  <c r="F32" i="4"/>
  <c r="F40" i="4"/>
  <c r="F48" i="4"/>
  <c r="F56" i="4"/>
  <c r="F64" i="4"/>
  <c r="F72" i="4"/>
  <c r="F80" i="4"/>
  <c r="F88" i="4"/>
  <c r="F96" i="4"/>
  <c r="F134" i="4"/>
  <c r="F182" i="4"/>
  <c r="C9" i="4"/>
  <c r="F112" i="8"/>
  <c r="F113" i="8"/>
  <c r="F114" i="8"/>
  <c r="F179" i="3"/>
  <c r="F107" i="3"/>
  <c r="F27" i="6"/>
  <c r="F43" i="6"/>
  <c r="F59" i="6"/>
  <c r="F75" i="6"/>
  <c r="F91" i="6"/>
  <c r="F107" i="6"/>
  <c r="F123" i="6"/>
  <c r="F139" i="6"/>
  <c r="F155" i="6"/>
  <c r="F171" i="6"/>
  <c r="F131" i="8"/>
  <c r="F115" i="8"/>
  <c r="F99" i="8"/>
  <c r="F83" i="8"/>
  <c r="F67" i="8"/>
  <c r="F51" i="8"/>
  <c r="F35" i="8"/>
  <c r="F19" i="8"/>
  <c r="F219" i="8"/>
  <c r="F203" i="8"/>
  <c r="F187" i="8"/>
  <c r="F171" i="8"/>
  <c r="F155" i="8"/>
  <c r="F139" i="8"/>
  <c r="F19" i="4"/>
  <c r="F27" i="4"/>
  <c r="F35" i="4"/>
  <c r="F43" i="4"/>
  <c r="F51" i="4"/>
  <c r="F59" i="4"/>
  <c r="F67" i="4"/>
  <c r="F75" i="4"/>
  <c r="F83" i="4"/>
  <c r="F91" i="4"/>
  <c r="F99" i="4"/>
  <c r="F107" i="4"/>
  <c r="F115" i="4"/>
  <c r="F123" i="4"/>
  <c r="F131" i="4"/>
  <c r="F139" i="4"/>
  <c r="F147" i="4"/>
  <c r="F155" i="4"/>
  <c r="F163" i="4"/>
  <c r="F171" i="4"/>
  <c r="F179" i="4"/>
  <c r="F187" i="4"/>
  <c r="F195" i="4"/>
  <c r="F203" i="4"/>
  <c r="F211" i="4"/>
  <c r="H14" i="1"/>
  <c r="C7" i="3"/>
  <c r="F19" i="6"/>
  <c r="F35" i="6"/>
  <c r="F51" i="6"/>
  <c r="F67" i="6"/>
  <c r="F83" i="6"/>
  <c r="F99" i="6"/>
  <c r="F115" i="6"/>
  <c r="F131" i="6"/>
  <c r="F147" i="6"/>
  <c r="F163" i="6"/>
  <c r="F179" i="6"/>
  <c r="F123" i="8"/>
  <c r="F107" i="8"/>
  <c r="F91" i="8"/>
  <c r="F75" i="8"/>
  <c r="F59" i="8"/>
  <c r="F43" i="8"/>
  <c r="F27" i="8"/>
  <c r="F227" i="8"/>
  <c r="F211" i="8"/>
  <c r="F195" i="8"/>
  <c r="F179" i="8"/>
  <c r="F163" i="8"/>
  <c r="F18" i="4"/>
  <c r="F26" i="4"/>
  <c r="F34" i="4"/>
  <c r="F42" i="4"/>
  <c r="F50" i="4"/>
  <c r="F58" i="4"/>
  <c r="F66" i="4"/>
  <c r="F74" i="4"/>
  <c r="F82" i="4"/>
  <c r="F90" i="4"/>
  <c r="F98" i="4"/>
  <c r="F106" i="4"/>
  <c r="F114" i="4"/>
  <c r="F122" i="4"/>
  <c r="F130" i="4"/>
  <c r="F138" i="4"/>
  <c r="F146" i="4"/>
  <c r="F154" i="4"/>
  <c r="F162" i="4"/>
  <c r="F170" i="4"/>
  <c r="F178" i="4"/>
  <c r="F186" i="4"/>
  <c r="F194" i="4"/>
  <c r="F202" i="4"/>
  <c r="D116" i="1"/>
  <c r="D101" i="1"/>
  <c r="F13" i="1"/>
  <c r="E5" i="7"/>
  <c r="L12" i="7"/>
  <c r="F13" i="7"/>
  <c r="F21" i="7"/>
  <c r="F29" i="7"/>
  <c r="F61" i="7"/>
  <c r="F101" i="7"/>
  <c r="F117" i="7"/>
  <c r="F125" i="7"/>
  <c r="F133" i="7"/>
  <c r="F141" i="7"/>
  <c r="F149" i="7"/>
  <c r="F165" i="7"/>
  <c r="F197" i="7"/>
  <c r="F221" i="8"/>
  <c r="F213" i="8"/>
  <c r="F189" i="8"/>
  <c r="F181" i="8"/>
  <c r="F157" i="8"/>
  <c r="F149" i="8"/>
  <c r="F141" i="8"/>
  <c r="F125" i="8"/>
  <c r="F101" i="8"/>
  <c r="F85" i="8"/>
  <c r="F69" i="8"/>
  <c r="F53" i="8"/>
  <c r="F79" i="6"/>
  <c r="F39" i="7"/>
  <c r="F47" i="7"/>
  <c r="F55" i="7"/>
  <c r="F79" i="7"/>
  <c r="F95" i="7"/>
  <c r="F103" i="7"/>
  <c r="F119" i="7"/>
  <c r="F135" i="7"/>
  <c r="F143" i="7"/>
  <c r="F159" i="7"/>
  <c r="F167" i="7"/>
  <c r="F191" i="7"/>
  <c r="F215" i="8"/>
  <c r="F207" i="8"/>
  <c r="F183" i="8"/>
  <c r="F175" i="8"/>
  <c r="F151" i="8"/>
  <c r="F143" i="8"/>
  <c r="F127" i="8"/>
  <c r="F103" i="8"/>
  <c r="F87" i="8"/>
  <c r="F71" i="8"/>
  <c r="F55" i="8"/>
  <c r="F25" i="6"/>
  <c r="F17" i="7"/>
  <c r="F25" i="7"/>
  <c r="F65" i="7"/>
  <c r="F73" i="7"/>
  <c r="F89" i="7"/>
  <c r="F97" i="7"/>
  <c r="F121" i="7"/>
  <c r="F129" i="7"/>
  <c r="F137" i="7"/>
  <c r="F145" i="7"/>
  <c r="F153" i="7"/>
  <c r="F169" i="7"/>
  <c r="F185" i="7"/>
  <c r="F193" i="7"/>
  <c r="F201" i="7"/>
  <c r="F209" i="8"/>
  <c r="F201" i="8"/>
  <c r="F177" i="8"/>
  <c r="F169" i="8"/>
  <c r="F145" i="8"/>
  <c r="F129" i="8"/>
  <c r="F105" i="8"/>
  <c r="F89" i="8"/>
  <c r="F73" i="8"/>
  <c r="F57" i="8"/>
  <c r="B133" i="1"/>
  <c r="B30" i="1"/>
  <c r="N88" i="1"/>
  <c r="N61" i="1"/>
  <c r="C9" i="7"/>
  <c r="N30" i="1"/>
  <c r="D14" i="1"/>
  <c r="D88" i="1"/>
  <c r="C4" i="7"/>
  <c r="D30" i="1"/>
  <c r="D15" i="1"/>
  <c r="H147" i="1"/>
  <c r="C6" i="7"/>
  <c r="H30" i="1"/>
  <c r="H77" i="1"/>
  <c r="H47" i="1"/>
  <c r="L14" i="1"/>
  <c r="L30" i="1"/>
  <c r="L15" i="1"/>
  <c r="L77" i="1"/>
  <c r="L47" i="1"/>
  <c r="P30" i="1"/>
  <c r="P15" i="1"/>
  <c r="E4" i="6"/>
  <c r="K12" i="8"/>
  <c r="K102" i="8"/>
  <c r="E4" i="8"/>
  <c r="P12" i="6"/>
  <c r="E9" i="6"/>
  <c r="E9" i="8"/>
  <c r="B163" i="1"/>
  <c r="C3" i="6"/>
  <c r="B61" i="1"/>
  <c r="F93" i="6"/>
  <c r="F29" i="6"/>
  <c r="F15" i="5"/>
  <c r="F175" i="6"/>
  <c r="F15" i="6"/>
  <c r="F113" i="6"/>
  <c r="F73" i="6"/>
  <c r="F41" i="6"/>
  <c r="F101" i="1"/>
  <c r="F88" i="1"/>
  <c r="C5" i="7"/>
  <c r="J88" i="1"/>
  <c r="C7" i="7"/>
  <c r="J30" i="1"/>
  <c r="H13" i="1"/>
  <c r="M12" i="7"/>
  <c r="E6" i="6"/>
  <c r="E6" i="7"/>
  <c r="L13" i="1"/>
  <c r="E8" i="7"/>
  <c r="O12" i="6"/>
  <c r="O12" i="7"/>
  <c r="E10" i="7"/>
  <c r="Q12" i="6"/>
  <c r="Q12" i="7"/>
  <c r="F62" i="4"/>
  <c r="F78" i="5"/>
  <c r="F174" i="6"/>
  <c r="F14" i="7"/>
  <c r="F30" i="7"/>
  <c r="F46" i="7"/>
  <c r="F62" i="7"/>
  <c r="F94" i="7"/>
  <c r="F102" i="7"/>
  <c r="F118" i="7"/>
  <c r="F30" i="4"/>
  <c r="F190" i="5"/>
  <c r="F30" i="6"/>
  <c r="F126" i="7"/>
  <c r="F134" i="7"/>
  <c r="F150" i="7"/>
  <c r="F158" i="7"/>
  <c r="F174" i="7"/>
  <c r="F182" i="7"/>
  <c r="F206" i="7"/>
  <c r="F222" i="8"/>
  <c r="F206" i="8"/>
  <c r="F190" i="8"/>
  <c r="F174" i="8"/>
  <c r="F158" i="8"/>
  <c r="F56" i="5"/>
  <c r="F160" i="6"/>
  <c r="F48" i="6"/>
  <c r="F16" i="6"/>
  <c r="F72" i="7"/>
  <c r="F88" i="7"/>
  <c r="F104" i="7"/>
  <c r="F120" i="7"/>
  <c r="F128" i="7"/>
  <c r="F56" i="6"/>
  <c r="F16" i="7"/>
  <c r="F48" i="7"/>
  <c r="F96" i="7"/>
  <c r="F152" i="7"/>
  <c r="F160" i="7"/>
  <c r="F168" i="7"/>
  <c r="F184" i="7"/>
  <c r="F208" i="7"/>
  <c r="F216" i="8"/>
  <c r="F200" i="8"/>
  <c r="F184" i="8"/>
  <c r="F168" i="8"/>
  <c r="F152" i="8"/>
  <c r="F210" i="5"/>
  <c r="F18" i="7"/>
  <c r="F34" i="7"/>
  <c r="F50" i="7"/>
  <c r="F66" i="7"/>
  <c r="F98" i="7"/>
  <c r="F122" i="7"/>
  <c r="F138" i="7"/>
  <c r="F186" i="5"/>
  <c r="F162" i="5"/>
  <c r="F154" i="5"/>
  <c r="F130" i="5"/>
  <c r="F122" i="5"/>
  <c r="F82" i="7"/>
  <c r="F90" i="7"/>
  <c r="F154" i="7"/>
  <c r="F162" i="7"/>
  <c r="F170" i="7"/>
  <c r="F178" i="7"/>
  <c r="F194" i="7"/>
  <c r="F202" i="7"/>
  <c r="F226" i="8"/>
  <c r="F210" i="8"/>
  <c r="F194" i="8"/>
  <c r="F178" i="8"/>
  <c r="F162" i="8"/>
  <c r="F146" i="8"/>
  <c r="P101" i="1"/>
  <c r="P88" i="1"/>
  <c r="P61" i="1"/>
  <c r="F32" i="7"/>
  <c r="N12" i="7"/>
  <c r="E7" i="6"/>
  <c r="H15" i="1"/>
  <c r="D47" i="1"/>
  <c r="F21" i="8"/>
  <c r="F23" i="8"/>
  <c r="F25" i="8"/>
  <c r="F37" i="8"/>
  <c r="F39" i="8"/>
  <c r="F41" i="8"/>
  <c r="F61" i="8"/>
  <c r="F63" i="8"/>
  <c r="F65" i="8"/>
  <c r="F93" i="8"/>
  <c r="F95" i="8"/>
  <c r="F97" i="8"/>
  <c r="F133" i="8"/>
  <c r="F135" i="8"/>
  <c r="F137" i="8"/>
  <c r="F159" i="8"/>
  <c r="F161" i="8"/>
  <c r="F165" i="8"/>
  <c r="F167" i="8"/>
  <c r="F191" i="8"/>
  <c r="F193" i="8"/>
  <c r="F197" i="8"/>
  <c r="F199" i="8"/>
  <c r="F205" i="8"/>
  <c r="F223" i="8"/>
  <c r="F225" i="8"/>
  <c r="F209" i="7"/>
  <c r="F207" i="7"/>
  <c r="F205" i="7"/>
  <c r="F199" i="7"/>
  <c r="F183" i="7"/>
  <c r="F161" i="7"/>
  <c r="F151" i="7"/>
  <c r="F127" i="7"/>
  <c r="F105" i="7"/>
  <c r="F93" i="7"/>
  <c r="F77" i="7"/>
  <c r="F53" i="7"/>
  <c r="F49" i="7"/>
  <c r="F31" i="7"/>
  <c r="F23" i="7"/>
  <c r="F15" i="7"/>
  <c r="F158" i="6"/>
  <c r="F16" i="5"/>
  <c r="F18" i="5"/>
  <c r="AC148" i="10"/>
  <c r="AC73" i="10"/>
  <c r="AF148" i="10"/>
  <c r="AF73" i="10"/>
  <c r="K101" i="8"/>
  <c r="R179" i="5"/>
  <c r="R187" i="7"/>
  <c r="R115" i="8"/>
  <c r="R163" i="8" l="1"/>
  <c r="R211" i="7"/>
  <c r="R43" i="7"/>
  <c r="R203" i="7"/>
  <c r="D6" i="3"/>
  <c r="H46" i="2" s="1"/>
  <c r="D4" i="5"/>
  <c r="F48" i="2" s="1"/>
  <c r="D3" i="6"/>
  <c r="E43" i="2" s="1"/>
  <c r="D8" i="5"/>
  <c r="J48" i="2" s="1"/>
  <c r="D9" i="5"/>
  <c r="K48" i="2" s="1"/>
  <c r="D6" i="4"/>
  <c r="H47" i="2" s="1"/>
  <c r="D9" i="6"/>
  <c r="K43" i="2" s="1"/>
  <c r="D5" i="3"/>
  <c r="G46" i="2" s="1"/>
  <c r="D9" i="8"/>
  <c r="K45" i="2" s="1"/>
  <c r="D7" i="7"/>
  <c r="I44" i="2" s="1"/>
  <c r="D9" i="7"/>
  <c r="K44" i="2" s="1"/>
  <c r="D4" i="4"/>
  <c r="F47" i="2" s="1"/>
  <c r="D9" i="4"/>
  <c r="K47" i="2" s="1"/>
  <c r="D3" i="3"/>
  <c r="E46" i="2" s="1"/>
  <c r="D9" i="3"/>
  <c r="K46" i="2" s="1"/>
  <c r="D8" i="8"/>
  <c r="J45" i="2" s="1"/>
  <c r="D8" i="6"/>
  <c r="J43" i="2" s="1"/>
  <c r="D8" i="4"/>
  <c r="J47" i="2" s="1"/>
  <c r="D8" i="3"/>
  <c r="J46" i="2" s="1"/>
  <c r="R123" i="7"/>
  <c r="R131" i="3"/>
  <c r="D8" i="7"/>
  <c r="J44" i="2" s="1"/>
  <c r="R83" i="7"/>
  <c r="R139" i="8"/>
  <c r="R179" i="7"/>
  <c r="D7" i="6"/>
  <c r="I43" i="2" s="1"/>
  <c r="R35" i="7"/>
  <c r="D7" i="4"/>
  <c r="I47" i="2" s="1"/>
  <c r="D7" i="3"/>
  <c r="I46" i="2" s="1"/>
  <c r="R155" i="8"/>
  <c r="D7" i="5"/>
  <c r="I48" i="2" s="1"/>
  <c r="D7" i="8"/>
  <c r="I45" i="2" s="1"/>
  <c r="D6" i="8"/>
  <c r="H45" i="2" s="1"/>
  <c r="R147" i="3"/>
  <c r="D6" i="7"/>
  <c r="H44" i="2" s="1"/>
  <c r="R107" i="7"/>
  <c r="D6" i="6"/>
  <c r="H43" i="2" s="1"/>
  <c r="R59" i="6"/>
  <c r="R147" i="5"/>
  <c r="R203" i="5"/>
  <c r="R123" i="5"/>
  <c r="R171" i="7"/>
  <c r="D5" i="7"/>
  <c r="G44" i="2" s="1"/>
  <c r="D5" i="4"/>
  <c r="G47" i="2" s="1"/>
  <c r="R27" i="3"/>
  <c r="R179" i="6"/>
  <c r="R43" i="5"/>
  <c r="R27" i="7"/>
  <c r="D5" i="6"/>
  <c r="G43" i="2" s="1"/>
  <c r="R115" i="4"/>
  <c r="D5" i="5"/>
  <c r="G48" i="2" s="1"/>
  <c r="D5" i="8"/>
  <c r="G45" i="2" s="1"/>
  <c r="R27" i="6"/>
  <c r="R91" i="4"/>
  <c r="R107" i="4"/>
  <c r="R195" i="4"/>
  <c r="R219" i="8"/>
  <c r="R131" i="8"/>
  <c r="R171" i="3"/>
  <c r="R171" i="6"/>
  <c r="R139" i="6"/>
  <c r="R203" i="4"/>
  <c r="R83" i="4"/>
  <c r="R195" i="8"/>
  <c r="D4" i="6"/>
  <c r="F43" i="2" s="1"/>
  <c r="R147" i="8"/>
  <c r="D4" i="8"/>
  <c r="F45" i="2" s="1"/>
  <c r="R179" i="8"/>
  <c r="R115" i="5"/>
  <c r="R99" i="3"/>
  <c r="R83" i="3"/>
  <c r="R107" i="8"/>
  <c r="D4" i="3"/>
  <c r="F46" i="2" s="1"/>
  <c r="D4" i="7"/>
  <c r="F44" i="2" s="1"/>
  <c r="AA45" i="5"/>
  <c r="C3" i="8"/>
  <c r="B47" i="1"/>
  <c r="B15" i="1"/>
  <c r="R35" i="3"/>
  <c r="R115" i="7"/>
  <c r="R155" i="6"/>
  <c r="R35" i="6"/>
  <c r="R51" i="6"/>
  <c r="R83" i="6"/>
  <c r="R147" i="6"/>
  <c r="R115" i="6"/>
  <c r="R91" i="6"/>
  <c r="R75" i="6"/>
  <c r="R67" i="6"/>
  <c r="R123" i="6"/>
  <c r="R155" i="4"/>
  <c r="R123" i="4"/>
  <c r="R99" i="4"/>
  <c r="R59" i="4"/>
  <c r="R43" i="4"/>
  <c r="R75" i="4"/>
  <c r="D3" i="4"/>
  <c r="E47" i="2" s="1"/>
  <c r="R163" i="4"/>
  <c r="R19" i="4"/>
  <c r="R211" i="4"/>
  <c r="R67" i="4"/>
  <c r="R179" i="4"/>
  <c r="R51" i="4"/>
  <c r="R131" i="5"/>
  <c r="R187" i="5"/>
  <c r="R59" i="5"/>
  <c r="R99" i="5"/>
  <c r="R219" i="5"/>
  <c r="R171" i="5"/>
  <c r="D3" i="5"/>
  <c r="E48" i="2" s="1"/>
  <c r="R195" i="5"/>
  <c r="R51" i="5"/>
  <c r="R155" i="5"/>
  <c r="R35" i="8"/>
  <c r="R59" i="8"/>
  <c r="R75" i="8"/>
  <c r="D3" i="8"/>
  <c r="E45" i="2" s="1"/>
  <c r="R51" i="8"/>
  <c r="R35" i="4"/>
  <c r="R139" i="7"/>
  <c r="R27" i="4"/>
  <c r="R163" i="7"/>
  <c r="R131" i="6"/>
  <c r="R99" i="6"/>
  <c r="R43" i="6"/>
  <c r="R107" i="6"/>
  <c r="R163" i="6"/>
  <c r="R171" i="4"/>
  <c r="R131" i="4"/>
  <c r="R139" i="4"/>
  <c r="R147" i="4"/>
  <c r="R43" i="8"/>
  <c r="R155" i="7"/>
  <c r="R195" i="7"/>
  <c r="R83" i="8"/>
  <c r="R35" i="5"/>
  <c r="R67" i="5"/>
  <c r="R83" i="5"/>
  <c r="R163" i="5"/>
  <c r="R227" i="5"/>
  <c r="R107" i="5"/>
  <c r="R91" i="5"/>
  <c r="R139" i="5"/>
  <c r="R211" i="5"/>
  <c r="R19" i="5"/>
  <c r="R163" i="3"/>
  <c r="R107" i="3"/>
  <c r="R155" i="3"/>
  <c r="R179" i="3"/>
  <c r="R59" i="3"/>
  <c r="R67" i="3"/>
  <c r="R75" i="3"/>
  <c r="R187" i="4"/>
  <c r="R139" i="3"/>
  <c r="R171" i="8"/>
  <c r="R51" i="3"/>
  <c r="R115" i="3"/>
  <c r="R91" i="3"/>
  <c r="R187" i="8"/>
  <c r="R203" i="8"/>
  <c r="R99" i="8"/>
  <c r="R67" i="8"/>
  <c r="R123" i="8"/>
  <c r="R227" i="8"/>
  <c r="R91" i="8"/>
  <c r="R123" i="3"/>
  <c r="R43" i="3"/>
  <c r="R91" i="7"/>
  <c r="R99" i="7"/>
  <c r="R67" i="7"/>
  <c r="R131" i="7"/>
  <c r="R147" i="7"/>
  <c r="D3" i="7"/>
  <c r="E44" i="2" s="1"/>
  <c r="R75" i="7"/>
  <c r="R59" i="7"/>
  <c r="R51" i="7"/>
  <c r="R19" i="7"/>
  <c r="R19" i="6"/>
  <c r="R19" i="8"/>
  <c r="R27" i="8"/>
  <c r="R19" i="3"/>
  <c r="W50" i="5"/>
  <c r="R27" i="5"/>
  <c r="D6" i="5"/>
  <c r="H48" i="2" s="1"/>
  <c r="H50" i="2" l="1"/>
  <c r="E50" i="2"/>
  <c r="K50" i="2"/>
  <c r="G50" i="2"/>
  <c r="F50" i="2"/>
  <c r="I50" i="2"/>
  <c r="J50" i="2"/>
  <c r="D10" i="7"/>
  <c r="L44" i="2" s="1"/>
  <c r="D10" i="4"/>
  <c r="L47" i="2" s="1"/>
  <c r="D10" i="3"/>
  <c r="L46" i="2" s="1"/>
  <c r="D10" i="5"/>
  <c r="L48" i="2" s="1"/>
  <c r="D10" i="8"/>
  <c r="L45" i="2" s="1"/>
  <c r="D10" i="6"/>
  <c r="L43" i="2" s="1"/>
  <c r="K51" i="2" l="1"/>
  <c r="H51" i="2"/>
  <c r="J51" i="2"/>
  <c r="F51" i="2"/>
  <c r="I51" i="2"/>
  <c r="E51" i="2"/>
  <c r="G51" i="2"/>
  <c r="L50" i="2"/>
  <c r="L52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tmb3</author>
  </authors>
  <commentList>
    <comment ref="E12" authorId="0" shapeId="0" xr:uid="{00000000-0006-0000-0100-000001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20" authorId="0" shapeId="0" xr:uid="{00000000-0006-0000-0100-000002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28" authorId="0" shapeId="0" xr:uid="{00000000-0006-0000-0100-000003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36" authorId="0" shapeId="0" xr:uid="{00000000-0006-0000-0100-000004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45" authorId="0" shapeId="0" xr:uid="{00000000-0006-0000-0100-000005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53" authorId="0" shapeId="0" xr:uid="{00000000-0006-0000-0100-000006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61" authorId="0" shapeId="0" xr:uid="{00000000-0006-0000-0100-000007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69" authorId="0" shapeId="0" xr:uid="{00000000-0006-0000-0100-000008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76" authorId="0" shapeId="0" xr:uid="{00000000-0006-0000-0100-000009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84" authorId="0" shapeId="0" xr:uid="{00000000-0006-0000-0100-00000A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tmb3</author>
  </authors>
  <commentList>
    <comment ref="E12" authorId="0" shapeId="0" xr:uid="{00000000-0006-0000-0200-000001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20" authorId="0" shapeId="0" xr:uid="{00000000-0006-0000-0200-000002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28" authorId="0" shapeId="0" xr:uid="{00000000-0006-0000-0200-000003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36" authorId="0" shapeId="0" xr:uid="{00000000-0006-0000-0200-000004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61" authorId="0" shapeId="0" xr:uid="{EC2744B8-C821-45AA-B524-BC96A39D2EB9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69" authorId="0" shapeId="0" xr:uid="{F56C8BF0-99A5-4AC0-9ED6-D9EDC6411CAC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77" authorId="0" shapeId="0" xr:uid="{00000000-0006-0000-0200-000007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85" authorId="0" shapeId="0" xr:uid="{00000000-0006-0000-0200-000008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92" authorId="0" shapeId="0" xr:uid="{00000000-0006-0000-0200-000009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100" authorId="0" shapeId="0" xr:uid="{00000000-0006-0000-0200-00000A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tmb3</author>
  </authors>
  <commentList>
    <comment ref="E12" authorId="0" shapeId="0" xr:uid="{00000000-0006-0000-0300-000001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20" authorId="0" shapeId="0" xr:uid="{00000000-0006-0000-0300-000002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28" authorId="0" shapeId="0" xr:uid="{00000000-0006-0000-0300-000003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36" authorId="0" shapeId="0" xr:uid="{00000000-0006-0000-0300-000004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61" authorId="0" shapeId="0" xr:uid="{00000000-0006-0000-0300-000005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69" authorId="0" shapeId="0" xr:uid="{00000000-0006-0000-0300-000006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77" authorId="0" shapeId="0" xr:uid="{00000000-0006-0000-0300-000007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85" authorId="0" shapeId="0" xr:uid="{00000000-0006-0000-0300-000008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92" authorId="0" shapeId="0" xr:uid="{00000000-0006-0000-0300-000009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100" authorId="0" shapeId="0" xr:uid="{00000000-0006-0000-0300-00000A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tmb3</author>
  </authors>
  <commentList>
    <comment ref="E12" authorId="0" shapeId="0" xr:uid="{00000000-0006-0000-0400-000001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20" authorId="0" shapeId="0" xr:uid="{00000000-0006-0000-0400-000002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28" authorId="0" shapeId="0" xr:uid="{00000000-0006-0000-0400-000003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36" authorId="0" shapeId="0" xr:uid="{00000000-0006-0000-0400-000004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45" authorId="0" shapeId="0" xr:uid="{00000000-0006-0000-0400-000005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53" authorId="0" shapeId="0" xr:uid="{00000000-0006-0000-0400-000006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61" authorId="0" shapeId="0" xr:uid="{00000000-0006-0000-0400-000007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69" authorId="0" shapeId="0" xr:uid="{00000000-0006-0000-0400-000008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76" authorId="0" shapeId="0" xr:uid="{00000000-0006-0000-0400-000009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84" authorId="0" shapeId="0" xr:uid="{00000000-0006-0000-0400-00000A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tmb3</author>
  </authors>
  <commentList>
    <comment ref="E12" authorId="0" shapeId="0" xr:uid="{00000000-0006-0000-0500-000001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20" authorId="0" shapeId="0" xr:uid="{00000000-0006-0000-0500-000002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28" authorId="0" shapeId="0" xr:uid="{00000000-0006-0000-0500-000003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36" authorId="0" shapeId="0" xr:uid="{00000000-0006-0000-0500-000004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61" authorId="0" shapeId="0" xr:uid="{00000000-0006-0000-0500-000005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69" authorId="0" shapeId="0" xr:uid="{00000000-0006-0000-0500-000006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77" authorId="0" shapeId="0" xr:uid="{00000000-0006-0000-0500-000007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85" authorId="0" shapeId="0" xr:uid="{00000000-0006-0000-0500-000008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92" authorId="0" shapeId="0" xr:uid="{00000000-0006-0000-0500-000009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100" authorId="0" shapeId="0" xr:uid="{00000000-0006-0000-0500-00000A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D108" authorId="0" shapeId="0" xr:uid="{00000000-0006-0000-0500-00000B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tmb3</author>
  </authors>
  <commentList>
    <comment ref="E12" authorId="0" shapeId="0" xr:uid="{00000000-0006-0000-0600-000001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20" authorId="0" shapeId="0" xr:uid="{00000000-0006-0000-0600-000002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28" authorId="0" shapeId="0" xr:uid="{00000000-0006-0000-0600-000003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36" authorId="0" shapeId="0" xr:uid="{00000000-0006-0000-0600-000004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61" authorId="0" shapeId="0" xr:uid="{00000000-0006-0000-0600-000005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69" authorId="0" shapeId="0" xr:uid="{00000000-0006-0000-0600-000006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77" authorId="0" shapeId="0" xr:uid="{00000000-0006-0000-0600-000007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85" authorId="0" shapeId="0" xr:uid="{00000000-0006-0000-0600-000008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middle distance times using a colon. Examples 2:18.3, 5:13.4, 11:34.3</t>
        </r>
      </text>
    </comment>
    <comment ref="E92" authorId="0" shapeId="0" xr:uid="{00000000-0006-0000-0600-000009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  <comment ref="E100" authorId="0" shapeId="0" xr:uid="{00000000-0006-0000-0600-00000A000000}">
      <text>
        <r>
          <rPr>
            <b/>
            <sz val="8"/>
            <color indexed="81"/>
            <rFont val="Tahoma"/>
            <family val="2"/>
          </rPr>
          <t>tmb3:</t>
        </r>
        <r>
          <rPr>
            <sz val="8"/>
            <color indexed="81"/>
            <rFont val="Tahoma"/>
            <family val="2"/>
          </rPr>
          <t xml:space="preserve">
Input wind speed if available. Examples 2.1 and -0.3</t>
        </r>
      </text>
    </comment>
  </commentList>
</comments>
</file>

<file path=xl/sharedStrings.xml><?xml version="1.0" encoding="utf-8"?>
<sst xmlns="http://schemas.openxmlformats.org/spreadsheetml/2006/main" count="7165" uniqueCount="1034">
  <si>
    <t>Letter</t>
  </si>
  <si>
    <t>Team</t>
  </si>
  <si>
    <t>100</t>
  </si>
  <si>
    <t>200</t>
  </si>
  <si>
    <t>400</t>
  </si>
  <si>
    <t>800</t>
  </si>
  <si>
    <t>-</t>
  </si>
  <si>
    <t>HJ</t>
  </si>
  <si>
    <t>LJ</t>
  </si>
  <si>
    <t>TJ</t>
  </si>
  <si>
    <t>SP</t>
  </si>
  <si>
    <t>DT</t>
  </si>
  <si>
    <t>HT</t>
  </si>
  <si>
    <t>JT</t>
  </si>
  <si>
    <t>4x100</t>
  </si>
  <si>
    <t>B String</t>
  </si>
  <si>
    <t>Date</t>
  </si>
  <si>
    <t>U17 Men</t>
  </si>
  <si>
    <t>100H</t>
  </si>
  <si>
    <t>U15 Boys</t>
  </si>
  <si>
    <t>80H</t>
  </si>
  <si>
    <t>U13  Boys</t>
  </si>
  <si>
    <t>Score</t>
  </si>
  <si>
    <t>4</t>
  </si>
  <si>
    <t>5</t>
  </si>
  <si>
    <t>6</t>
  </si>
  <si>
    <t>7</t>
  </si>
  <si>
    <t>Waste</t>
  </si>
  <si>
    <t>100A</t>
  </si>
  <si>
    <t>100B</t>
  </si>
  <si>
    <t>200A</t>
  </si>
  <si>
    <t>200B</t>
  </si>
  <si>
    <t>400A</t>
  </si>
  <si>
    <t>800A</t>
  </si>
  <si>
    <t>800B</t>
  </si>
  <si>
    <t>HJA</t>
  </si>
  <si>
    <t>HJB</t>
  </si>
  <si>
    <t>LJA</t>
  </si>
  <si>
    <t>LJB</t>
  </si>
  <si>
    <t>TJA</t>
  </si>
  <si>
    <t>TJB</t>
  </si>
  <si>
    <t>SPA</t>
  </si>
  <si>
    <t>SPB</t>
  </si>
  <si>
    <t>DTA</t>
  </si>
  <si>
    <t>DTB</t>
  </si>
  <si>
    <t>HTA</t>
  </si>
  <si>
    <t>JTA</t>
  </si>
  <si>
    <t>JTB</t>
  </si>
  <si>
    <t>C&amp;C</t>
  </si>
  <si>
    <t>"Club"</t>
  </si>
  <si>
    <t>Points</t>
  </si>
  <si>
    <t>rr</t>
  </si>
  <si>
    <t>400B</t>
  </si>
  <si>
    <t>U17MA</t>
  </si>
  <si>
    <t>U17MB</t>
  </si>
  <si>
    <t>1500A</t>
  </si>
  <si>
    <t>1500</t>
  </si>
  <si>
    <t>U17 Men's B 1500m</t>
  </si>
  <si>
    <t>U17 Men's A 1500m</t>
  </si>
  <si>
    <t>U17 Men's B 800m</t>
  </si>
  <si>
    <t>U17 Men's A 800m</t>
  </si>
  <si>
    <t>U17 Men's B 400m</t>
  </si>
  <si>
    <t>U17 Men's A 400m</t>
  </si>
  <si>
    <t>U17 Men's B 200m</t>
  </si>
  <si>
    <t>U17 Men's A 200m</t>
  </si>
  <si>
    <t>U17 Men's B 100m</t>
  </si>
  <si>
    <t>U17 Men's A 100m</t>
  </si>
  <si>
    <t>1500B</t>
  </si>
  <si>
    <t>100HA</t>
  </si>
  <si>
    <t>100HB</t>
  </si>
  <si>
    <t>U17 Men's B 100mH</t>
  </si>
  <si>
    <t>U17 Men's A 100mH</t>
  </si>
  <si>
    <t>U17 Men's A High Jump</t>
  </si>
  <si>
    <t>U17 Men's B High Jump</t>
  </si>
  <si>
    <t>U17 Men's A Long Jump</t>
  </si>
  <si>
    <t>U17 Men's B Long Jump</t>
  </si>
  <si>
    <t>U17 Men's A Triple Jump</t>
  </si>
  <si>
    <t>U17 Men's B Triple Jump</t>
  </si>
  <si>
    <t>U17 Men's A Shot Putt</t>
  </si>
  <si>
    <t>U17 Men's B Shot Putt</t>
  </si>
  <si>
    <t>U17 Men's A Discus</t>
  </si>
  <si>
    <t>U17 Men's B Discus</t>
  </si>
  <si>
    <t>U17 Men's A Hammer</t>
  </si>
  <si>
    <t>U17 Men's A Javelin</t>
  </si>
  <si>
    <t>U17 Men's B Javelin</t>
  </si>
  <si>
    <t>U17 Men's 4x100m</t>
  </si>
  <si>
    <t>300</t>
  </si>
  <si>
    <t>U15 Boy's A 100m</t>
  </si>
  <si>
    <t>U15 Boy's B 100m</t>
  </si>
  <si>
    <t>U15 Boy's A 200m</t>
  </si>
  <si>
    <t>U15 Boy's B 200m</t>
  </si>
  <si>
    <t>U15 Boy's A 800m</t>
  </si>
  <si>
    <t>U15 Boy's B 800m</t>
  </si>
  <si>
    <t>U15 Boy's A 1500m</t>
  </si>
  <si>
    <t>U15 Boy's B 1500m</t>
  </si>
  <si>
    <t>U15 Boy's A High Jump</t>
  </si>
  <si>
    <t>U15 Boy's B High Jump</t>
  </si>
  <si>
    <t>U15 Boy's A Long Jump</t>
  </si>
  <si>
    <t>U15 Boy's B Long Jump</t>
  </si>
  <si>
    <t>U15 Boy's A Shot Putt</t>
  </si>
  <si>
    <t>U15 Boy's B Shot Putt</t>
  </si>
  <si>
    <t>U15 Boy's A Discus</t>
  </si>
  <si>
    <t>U15 Boy's B Discus</t>
  </si>
  <si>
    <t>U15 Boy's A Hammer</t>
  </si>
  <si>
    <t>U15 Boy's A Javelin</t>
  </si>
  <si>
    <t>U15 Boy's B Javelin</t>
  </si>
  <si>
    <t>U15 Boy's 4x100m</t>
  </si>
  <si>
    <t>U15 Boy's A 300m</t>
  </si>
  <si>
    <t>U15 Boy's B 300m</t>
  </si>
  <si>
    <t>300A</t>
  </si>
  <si>
    <t>300B</t>
  </si>
  <si>
    <t>U15 Boy's A 80mH</t>
  </si>
  <si>
    <t>U15 Boy's B 80mH</t>
  </si>
  <si>
    <t>80HA</t>
  </si>
  <si>
    <t>80HB</t>
  </si>
  <si>
    <t>U13 Boy's A 100m</t>
  </si>
  <si>
    <t>U13 Boy's B 100m</t>
  </si>
  <si>
    <t>U13 Boy's A 200m</t>
  </si>
  <si>
    <t>U13 Boy's B 200m</t>
  </si>
  <si>
    <t>U13 Boy's A 800m</t>
  </si>
  <si>
    <t>U13 Boy's B 800m</t>
  </si>
  <si>
    <t>U13 Boy's A 1500m</t>
  </si>
  <si>
    <t>U13 Boy's B 1500m</t>
  </si>
  <si>
    <t>U13 Boy's A High Jump</t>
  </si>
  <si>
    <t>U13 Boy's B High Jump</t>
  </si>
  <si>
    <t>U13 Boy's A Long Jump</t>
  </si>
  <si>
    <t>U13 Boy's B Long Jump</t>
  </si>
  <si>
    <t>U13 Boy's A Shot Putt</t>
  </si>
  <si>
    <t>U13 Boy's B Shot Putt</t>
  </si>
  <si>
    <t>U13 Boy's A Discus</t>
  </si>
  <si>
    <t>U13 Boy's A Javelin</t>
  </si>
  <si>
    <t>U13 Boy's 4x100m</t>
  </si>
  <si>
    <t>U13 Boy's A 75mH</t>
  </si>
  <si>
    <t>U13 Boy's B 75mH</t>
  </si>
  <si>
    <t>U15BA</t>
  </si>
  <si>
    <t>U15BB</t>
  </si>
  <si>
    <t>U13BA</t>
  </si>
  <si>
    <t>U13BB</t>
  </si>
  <si>
    <t>Women's A 100m</t>
  </si>
  <si>
    <t>Women's B 100m</t>
  </si>
  <si>
    <t>Women's A 200m</t>
  </si>
  <si>
    <t>Women's B 200m</t>
  </si>
  <si>
    <t>Women's A 800m</t>
  </si>
  <si>
    <t>Women's B 800m</t>
  </si>
  <si>
    <t>Women's A 1500m</t>
  </si>
  <si>
    <t>Women's B 1500m</t>
  </si>
  <si>
    <t>Women's A High Jump</t>
  </si>
  <si>
    <t>Women's B High Jump</t>
  </si>
  <si>
    <t>Women's A Long Jump</t>
  </si>
  <si>
    <t>Women's B Long Jump</t>
  </si>
  <si>
    <t>Women's A Triple Jump</t>
  </si>
  <si>
    <t>Women's B Triple Jump</t>
  </si>
  <si>
    <t>Women's A Shot Putt</t>
  </si>
  <si>
    <t>Women's B Shot Putt</t>
  </si>
  <si>
    <t>Women's A Discus</t>
  </si>
  <si>
    <t>Women's B Discus</t>
  </si>
  <si>
    <t>Women's A Hammer</t>
  </si>
  <si>
    <t>Women's A Javelin</t>
  </si>
  <si>
    <t>Women's B Javelin</t>
  </si>
  <si>
    <t>Women's 4x100m</t>
  </si>
  <si>
    <t>U17 Women's A 300m</t>
  </si>
  <si>
    <t>U17 Women's B 300m</t>
  </si>
  <si>
    <t>U15 Girl's A 100m</t>
  </si>
  <si>
    <t>U15 Girl's B 100m</t>
  </si>
  <si>
    <t>U15 Girl's A 200m</t>
  </si>
  <si>
    <t>U15 Girl's B 200m</t>
  </si>
  <si>
    <t>U15 Girl's A 300m</t>
  </si>
  <si>
    <t>U15 Girl's B 300m</t>
  </si>
  <si>
    <t>U15 Girl's A 800m</t>
  </si>
  <si>
    <t>U15 Girl's B 800m</t>
  </si>
  <si>
    <t>U15 Girl's A 1500m</t>
  </si>
  <si>
    <t>U15 Girl's B 1500m</t>
  </si>
  <si>
    <t>U15 Girl's A High Jump</t>
  </si>
  <si>
    <t>U15 Girl's B High Jump</t>
  </si>
  <si>
    <t>U15 Girl's A Long Jump</t>
  </si>
  <si>
    <t>U15 Girl's B Long Jump</t>
  </si>
  <si>
    <t>U15 Girl's A Shot Putt</t>
  </si>
  <si>
    <t>U15 Girl's B Shot Putt</t>
  </si>
  <si>
    <t>U15 Girl's A Discus</t>
  </si>
  <si>
    <t>U15 Girl's B Discus</t>
  </si>
  <si>
    <t>U15 Girl's A Hammer</t>
  </si>
  <si>
    <t>U15 Girl's A Javelin</t>
  </si>
  <si>
    <t>U15 Girl's B Javelin</t>
  </si>
  <si>
    <t>U15 Girl's 4x100m</t>
  </si>
  <si>
    <t>U15 Girl's A 75mH</t>
  </si>
  <si>
    <t>U15 Girl's B 75mH</t>
  </si>
  <si>
    <t>75HA</t>
  </si>
  <si>
    <t>75HB</t>
  </si>
  <si>
    <t>U15 Girls</t>
  </si>
  <si>
    <t>U15GA</t>
  </si>
  <si>
    <t>U15GB</t>
  </si>
  <si>
    <t>U13  Girls</t>
  </si>
  <si>
    <t>U13GA</t>
  </si>
  <si>
    <t>U13GB</t>
  </si>
  <si>
    <t>70H</t>
  </si>
  <si>
    <t>75H</t>
  </si>
  <si>
    <t>70HB</t>
  </si>
  <si>
    <t>70HA</t>
  </si>
  <si>
    <t>U13 Girl's A 100m</t>
  </si>
  <si>
    <t>U13 Girl's B 100m</t>
  </si>
  <si>
    <t>U13 Girl's A 200m</t>
  </si>
  <si>
    <t>U13 Girl's B 200m</t>
  </si>
  <si>
    <t>U13 Girl's A 800m</t>
  </si>
  <si>
    <t>U13 Girl's B 800m</t>
  </si>
  <si>
    <t>U13 Girl's A 1500m</t>
  </si>
  <si>
    <t>U13 Girl's B 1500m</t>
  </si>
  <si>
    <t>U13 Girl's A High Jump</t>
  </si>
  <si>
    <t>U13 Girl's B High Jump</t>
  </si>
  <si>
    <t>U13 Girl's A Long Jump</t>
  </si>
  <si>
    <t>U13 Girl's B Long Jump</t>
  </si>
  <si>
    <t>U13 Girl's A Shot Putt</t>
  </si>
  <si>
    <t>U13 Girl's B Shot Putt</t>
  </si>
  <si>
    <t>U13 Girl's A Discus</t>
  </si>
  <si>
    <t>U13 Girl's A Javelin</t>
  </si>
  <si>
    <t>U13 Girl's 4x100m</t>
  </si>
  <si>
    <t>Lily Whitmore</t>
  </si>
  <si>
    <t>Club names</t>
  </si>
  <si>
    <t>TO SCORE THE MATCH</t>
  </si>
  <si>
    <t>Insert Club names</t>
  </si>
  <si>
    <t>and letters</t>
  </si>
  <si>
    <t>in the blue cells</t>
  </si>
  <si>
    <t>(Note - This is not essential in order to score the match, and can be completed afterwards if time is short)</t>
  </si>
  <si>
    <t>Example</t>
  </si>
  <si>
    <t>Winchester</t>
  </si>
  <si>
    <t>Z</t>
  </si>
  <si>
    <t>first</t>
  </si>
  <si>
    <t>3) The match will be scored automatically, points will appear in the score columns, and the totals will be updated on the Match page</t>
  </si>
  <si>
    <t>third</t>
  </si>
  <si>
    <t>4) for security - save the data regularly (every 10 minutes is recommended)</t>
  </si>
  <si>
    <t>fourth</t>
  </si>
  <si>
    <t>fifth</t>
  </si>
  <si>
    <t>sixth</t>
  </si>
  <si>
    <t>Overtype the points scores using only decimals, not fractions - eg 4.5  6.5 etc, in order to score the ties.</t>
  </si>
  <si>
    <t>seventh</t>
  </si>
  <si>
    <t>When a cell has been overwritten, the original formula calculation is lost, so any alterations then have to be manual.</t>
  </si>
  <si>
    <t>6) you can change athlete names in the spreadsheet at any time and they will automatically update in the scoresheet</t>
  </si>
  <si>
    <t>Total points per string</t>
  </si>
  <si>
    <t xml:space="preserve">Insert Venue and date in the two </t>
  </si>
  <si>
    <t>Whilst in a page of the workbook, select File, Print, and select "Active sheet" and that page will print (useful to display updated results)</t>
  </si>
  <si>
    <t>Enter scorers name and checkers name</t>
  </si>
  <si>
    <t>is entered (provided that it is from the standard series - otherwise enter one of that clubs allocated numbers to bring up the club name)</t>
  </si>
  <si>
    <t>This is set up to assist AW/Power of 10 to abstract the data.</t>
  </si>
  <si>
    <t xml:space="preserve">Match held at </t>
  </si>
  <si>
    <t>On</t>
  </si>
  <si>
    <t>Club</t>
  </si>
  <si>
    <t>"A" string</t>
  </si>
  <si>
    <t>Second</t>
  </si>
  <si>
    <t>1) type or paste names from team declarations into the appropriate Declaration sheet on the Decsheets page</t>
  </si>
  <si>
    <t>12.5</t>
  </si>
  <si>
    <t>e.g.</t>
  </si>
  <si>
    <t>The name and club will then appear (if the name has already been entered in the spreadsheet (or "-" until a name is entered).</t>
  </si>
  <si>
    <t xml:space="preserve">Take care when entering athlete letters, there must be no blanks, just a single or double letter (in either upper of lower case). </t>
  </si>
  <si>
    <t xml:space="preserve">If #N/A appears in the name or club box, clear the letters cell and re-enter the letters.  </t>
  </si>
  <si>
    <t xml:space="preserve">Then: </t>
  </si>
  <si>
    <t>2) type the athletes letter (e.g. r or rr)  in the highlighted first column for each event, and the performance in the highlighted Perf column</t>
  </si>
  <si>
    <t>EASTERN YOUNG ATHLETES LEAGUE   UNDER 17 WOMEN</t>
  </si>
  <si>
    <t>U17 Women</t>
  </si>
  <si>
    <t>U13 Girl's B Discus</t>
  </si>
  <si>
    <t>U13 Girl's B Javelin</t>
  </si>
  <si>
    <t>Wasted Points</t>
  </si>
  <si>
    <t>Club Letters</t>
  </si>
  <si>
    <t>Scores - Boys Under 13</t>
  </si>
  <si>
    <t>Scores - Boys Under 15</t>
  </si>
  <si>
    <t>Scores - Men Under 17</t>
  </si>
  <si>
    <t>Scores - Girls Under 13</t>
  </si>
  <si>
    <t>Scores - Girls Under 15</t>
  </si>
  <si>
    <t>Scores - Women Under 17</t>
  </si>
  <si>
    <t>Total club points score</t>
  </si>
  <si>
    <t>Match Positions</t>
  </si>
  <si>
    <t>Eastern Young Athletes league Results</t>
  </si>
  <si>
    <t>Wasted points</t>
  </si>
  <si>
    <t xml:space="preserve">EASTERN YOUNG ATHLETES LEAGUE  UNDER 13 GIRLS </t>
  </si>
  <si>
    <t>PV</t>
  </si>
  <si>
    <t>U15 Girls Polevault</t>
  </si>
  <si>
    <t>1</t>
  </si>
  <si>
    <t>2</t>
  </si>
  <si>
    <t>3</t>
  </si>
  <si>
    <t>PVA</t>
  </si>
  <si>
    <t>Women's  A Polevault</t>
  </si>
  <si>
    <t>U13 Boys B Javelin</t>
  </si>
  <si>
    <t>U13 Boy's Discus B</t>
  </si>
  <si>
    <t xml:space="preserve">EASTERN YOUNG ATHLETES LEAGUE  UNDER 15 GIRLS </t>
  </si>
  <si>
    <t>EASTERN YOUNG ATHLETES LEAGUE  UNDER 13 BOYS</t>
  </si>
  <si>
    <t>EASTERN YOUNG ATHLETES LEAGUE  UNDER 15 BOYS</t>
  </si>
  <si>
    <t>Club 1</t>
  </si>
  <si>
    <t>Club 2</t>
  </si>
  <si>
    <t>Club 3</t>
  </si>
  <si>
    <t>Club 4</t>
  </si>
  <si>
    <t>Club 5</t>
  </si>
  <si>
    <t>Club 6</t>
  </si>
  <si>
    <t>Club 7</t>
  </si>
  <si>
    <t>Event</t>
  </si>
  <si>
    <t>Age group</t>
  </si>
  <si>
    <t>Number</t>
  </si>
  <si>
    <t>Name</t>
  </si>
  <si>
    <t>Performance</t>
  </si>
  <si>
    <t>.</t>
  </si>
  <si>
    <t>To enter results select the event eg 100m</t>
  </si>
  <si>
    <t>and age group and then type in</t>
  </si>
  <si>
    <t>the athletes number and the performance</t>
  </si>
  <si>
    <t>(You can add results before names are entered)</t>
  </si>
  <si>
    <t xml:space="preserve">Power of 10 request that when entering </t>
  </si>
  <si>
    <t>the non-scoring results, that all the results</t>
  </si>
  <si>
    <t xml:space="preserve"> for each unique event are grouped</t>
  </si>
  <si>
    <t xml:space="preserve">together (e.g. all U15G 100m are together, </t>
  </si>
  <si>
    <t xml:space="preserve">then all of the next events results).  </t>
  </si>
  <si>
    <r>
      <t>Please do not</t>
    </r>
    <r>
      <rPr>
        <sz val="8"/>
        <rFont val="Arial"/>
        <family val="2"/>
      </rPr>
      <t xml:space="preserve"> sort results into club groups</t>
    </r>
  </si>
  <si>
    <t>as they then have to manually enter the data</t>
  </si>
  <si>
    <t>as the upload software can't re-group the</t>
  </si>
  <si>
    <t>data into the correct events again.</t>
  </si>
  <si>
    <t>Enter age group from drop down list in the cell</t>
  </si>
  <si>
    <t>U13B</t>
  </si>
  <si>
    <t>U15B</t>
  </si>
  <si>
    <t>U17M</t>
  </si>
  <si>
    <t>U13G</t>
  </si>
  <si>
    <t>U15G</t>
  </si>
  <si>
    <t>U17W</t>
  </si>
  <si>
    <t>Enter event from drop down list in the cell</t>
  </si>
  <si>
    <t>Relay</t>
  </si>
  <si>
    <t>U17WA</t>
  </si>
  <si>
    <t>U17WB</t>
  </si>
  <si>
    <t>Women's A 80mH</t>
  </si>
  <si>
    <t>Women's B 80mH</t>
  </si>
  <si>
    <t>U15 Boy's Polevault</t>
  </si>
  <si>
    <t>U17 Men's Polevault</t>
  </si>
  <si>
    <t>EASTERN YOUNG ATHLETES LEAGUE  UNDER 17 MEN</t>
  </si>
  <si>
    <t>(do not send it to Power of 10 at this stage).</t>
  </si>
  <si>
    <t>On Friday morning, the host club should then e-mail the final corrected results Excel spreadsheet to Power of 10 (not a pdf), the league Sec, and all visiting clubs.</t>
  </si>
  <si>
    <r>
      <t xml:space="preserve">Also send a hard copy of the </t>
    </r>
    <r>
      <rPr>
        <b/>
        <u/>
        <sz val="11"/>
        <color indexed="10"/>
        <rFont val="Arial"/>
        <family val="2"/>
      </rPr>
      <t>complete score sheet, inc. non-scorers, plus all team declarations</t>
    </r>
    <r>
      <rPr>
        <b/>
        <sz val="11"/>
        <color indexed="10"/>
        <rFont val="Arial"/>
        <family val="2"/>
      </rPr>
      <t xml:space="preserve"> to the Fixtures Secretary – Mr R Gibbins,  6 Hoecroft Court, Hoe Lane, </t>
    </r>
  </si>
  <si>
    <t>Enfield, Middlesex, EN3 5SJ</t>
  </si>
  <si>
    <t>Any changes not notified in time must be then be notified directly to Power of 10 by the club concerned, but only if they are of importance for statistical purposes.</t>
  </si>
  <si>
    <t>Power of 10 can automatically up-load the data from this spreadsheet in Excel format including non-scorers and will pass results to Athletics weekly</t>
  </si>
  <si>
    <t xml:space="preserve">Under no circumstances should Power of 10 be asked to up-load a complete revised spread-sheet when they have already uploaded the initial spread-sheet </t>
  </si>
  <si>
    <t>– their automated system cannot do that.</t>
  </si>
  <si>
    <r>
      <rPr>
        <b/>
        <u/>
        <sz val="11"/>
        <rFont val="Arial"/>
        <family val="2"/>
      </rPr>
      <t>RESULTS PROCEDURE</t>
    </r>
    <r>
      <rPr>
        <b/>
        <sz val="11"/>
        <rFont val="Arial"/>
        <family val="2"/>
      </rPr>
      <t xml:space="preserve"> (to avoid overloading Power of 10 with corrections)</t>
    </r>
  </si>
  <si>
    <t>EASTERN YOUNG ATHLETES LEAGUE  NON-SCORERS</t>
  </si>
  <si>
    <t>Wind speed =</t>
  </si>
  <si>
    <t>Letter(s)</t>
  </si>
  <si>
    <t>100m A string</t>
  </si>
  <si>
    <t>100m B string</t>
  </si>
  <si>
    <t>200m A string</t>
  </si>
  <si>
    <t>200m B string</t>
  </si>
  <si>
    <t>W/S=</t>
  </si>
  <si>
    <t>300m A String</t>
  </si>
  <si>
    <t>300m B String</t>
  </si>
  <si>
    <t>800m A String</t>
  </si>
  <si>
    <t>800m B String</t>
  </si>
  <si>
    <t>1500m A String</t>
  </si>
  <si>
    <t>1500m B String</t>
  </si>
  <si>
    <t>80m Hurdles A String</t>
  </si>
  <si>
    <t>80m Hurdles B String</t>
  </si>
  <si>
    <t>4 x 100 relay</t>
  </si>
  <si>
    <t>Highjump A String</t>
  </si>
  <si>
    <t>Highjump B String</t>
  </si>
  <si>
    <t>Polevault A String</t>
  </si>
  <si>
    <t>Longjump A String</t>
  </si>
  <si>
    <t>Longjump B String</t>
  </si>
  <si>
    <t>Triplejump A String</t>
  </si>
  <si>
    <t>Triplejump B String</t>
  </si>
  <si>
    <t>Shot A String</t>
  </si>
  <si>
    <t>Shot B String</t>
  </si>
  <si>
    <t>Discus A String</t>
  </si>
  <si>
    <t>Discus B String</t>
  </si>
  <si>
    <t>Hammer A String</t>
  </si>
  <si>
    <t>Javelin A String</t>
  </si>
  <si>
    <t>Javelin B String</t>
  </si>
  <si>
    <t>EASTERN YOUNG ATHLETES LEAGUE   UNDER 17 MEN</t>
  </si>
  <si>
    <t>EASTERN YOUNG ATHLETES LEAGUE   UNDER 15 BOYS</t>
  </si>
  <si>
    <t>EASTERN YOUNG ATHLETES LEAGUE   UNDER 15 GIRLS</t>
  </si>
  <si>
    <t>100m Hurdles A String</t>
  </si>
  <si>
    <t>100m Hurdles B String</t>
  </si>
  <si>
    <t>75m Hurdles A String</t>
  </si>
  <si>
    <t>75m Hurdles B String</t>
  </si>
  <si>
    <t>70m Hurdles A String</t>
  </si>
  <si>
    <t>70m Hurdles B String</t>
  </si>
  <si>
    <t>U13 Girl's A 70mH</t>
  </si>
  <si>
    <t>U13 Girl's B 70mH</t>
  </si>
  <si>
    <t>EASTERN YOUNG ATHLETES LEAGUE   UNDER 13 GIRLS</t>
  </si>
  <si>
    <t>EASTERN YOUNG ATHLETES LEAGUE   UNDER 13 BOYS</t>
  </si>
  <si>
    <t>400m A String</t>
  </si>
  <si>
    <t>400m B String</t>
  </si>
  <si>
    <t>C</t>
  </si>
  <si>
    <t>A</t>
  </si>
  <si>
    <t>If you now don’t want to put letters in that first cell, simply clear the cell of any contents.</t>
  </si>
  <si>
    <t>If you have entered data in a performance cell and now wish to leave it blank, simply enter a full stop in the cell (to avoid zero's  appearing on the printout format on the right).</t>
  </si>
  <si>
    <t>R</t>
  </si>
  <si>
    <t>E</t>
  </si>
  <si>
    <t>TEAM DECLARATIONS</t>
  </si>
  <si>
    <t>Do not use</t>
  </si>
  <si>
    <t>Enter athlete name against their number (clubs are entered automatically for their allocated number sets)</t>
  </si>
  <si>
    <t>The numbers 2-99 and 450-499 are not specific to any club and can be used for additional athletes if required.</t>
  </si>
  <si>
    <t>Type in the athletes name against</t>
  </si>
  <si>
    <t xml:space="preserve"> the appropriate numbers in the database</t>
  </si>
  <si>
    <t>automatically into all allocated cells for each club</t>
  </si>
  <si>
    <t xml:space="preserve"> on the right. The Club name is already entered</t>
  </si>
  <si>
    <t>EASTERN YOUNG ATHLETES LEAGUE NON SCORERS</t>
  </si>
  <si>
    <t>VENUE</t>
  </si>
  <si>
    <t>Perf</t>
  </si>
  <si>
    <t>Middle distance times should be entered as 2:2.2</t>
  </si>
  <si>
    <t>The data entry is on the left but it also copies</t>
  </si>
  <si>
    <t>(cols W-AG)</t>
  </si>
  <si>
    <t xml:space="preserve">across to preformatted print pages on the far right </t>
  </si>
  <si>
    <t>The print area is preset (3 pages)</t>
  </si>
  <si>
    <t>No B String</t>
  </si>
  <si>
    <t>5) where there is a tie in Highjump or Polevault only, the points allocation cells can be overwritten (highlighted in gold), all other score cells are protected.</t>
  </si>
  <si>
    <t>Note -  if any host club intends to use electronic timing please ask for the  spreadsheet version which is modified for electronic times (2 decimal places for track races)</t>
  </si>
  <si>
    <t>7) Print area's are pre-set so that relevant data on each sheet can be printed - each age group is on two pages - one track, one field.</t>
  </si>
  <si>
    <t>To print the entire scoresheet, simply select File, Print, and select "Entire Workbook" in the print menu.  Non-scorers print in two columns on 3 pages</t>
  </si>
  <si>
    <t xml:space="preserve">8) Nonscorers results use dropdown boxes for event and agegroup entry. The name and club will come up automatically when the athlete number </t>
  </si>
  <si>
    <t>The non-scorers athlete database is set up for numbers 1-499,  allowing some additional numbers (2-99 and 450-499) for use if extra numbers are required for any reason</t>
  </si>
  <si>
    <t>Team names are automatically entered against each clubs allocated numbers when the set-up operations are performed</t>
  </si>
  <si>
    <t>blue highlighted cells on row 37</t>
  </si>
  <si>
    <t>in the blue highlighted cells in row 51</t>
  </si>
  <si>
    <t>First carry out the three set-up actions on the left of this page (highlighted in yellow). This sets up all the worksheet pages automatically</t>
  </si>
  <si>
    <t>(preset)</t>
  </si>
  <si>
    <t>If you don’t have wind speeds just leave those cells with a dot in them to avoid zeros in the print out format on the right</t>
  </si>
  <si>
    <t>NOTE - when setting up matches involving Barnet and district or Benfleet Juniors</t>
  </si>
  <si>
    <t xml:space="preserve"> they must be entered as a single letter in the set-up box</t>
  </si>
  <si>
    <t>blank</t>
  </si>
  <si>
    <t>Officials points **</t>
  </si>
  <si>
    <t>Total points (4228)</t>
  </si>
  <si>
    <t>** add 5 points each for a Track Judge,  a Timekeeper and 2 qualified field judges in yellow boxes above for each club (max 20pts per club)</t>
  </si>
  <si>
    <t>Immediately after the match send the overall match score to Ray Gibbins – tel. 0208 373 1957, or e-mail raypenton1@hotmail.com and all visiting clubs</t>
  </si>
  <si>
    <t xml:space="preserve">By Monday evening following the match, e-mail out the checked and complete “provisional” results spreadsheet, inc all non-scorers, to the visiting clubs for feedback </t>
  </si>
  <si>
    <t>Visiting clubs should feedback any errors/name changes to the host club, by Wednesday evening.</t>
  </si>
  <si>
    <t>Q</t>
  </si>
  <si>
    <t>St Albans</t>
  </si>
  <si>
    <t>Watford</t>
  </si>
  <si>
    <t>W</t>
  </si>
  <si>
    <t>Herts Phoenix</t>
  </si>
  <si>
    <t>P</t>
  </si>
  <si>
    <t>Dacorum &amp; T</t>
  </si>
  <si>
    <t>D</t>
  </si>
  <si>
    <t>Shaftesbury</t>
  </si>
  <si>
    <t>G</t>
  </si>
  <si>
    <t>HAWCS/Enfield</t>
  </si>
  <si>
    <t xml:space="preserve">Jasmine Rance </t>
  </si>
  <si>
    <t>Jasmine Rance</t>
  </si>
  <si>
    <t>Georgia Tongue</t>
  </si>
  <si>
    <t>Lily Kennedy</t>
  </si>
  <si>
    <t xml:space="preserve">Sedona De Silva </t>
  </si>
  <si>
    <t>Bibi Fisher</t>
  </si>
  <si>
    <t>Mio Evans</t>
  </si>
  <si>
    <t>Sedona De Silva</t>
  </si>
  <si>
    <t xml:space="preserve">Georgia Tongue   </t>
  </si>
  <si>
    <t xml:space="preserve">          Charlotte Fisher</t>
  </si>
  <si>
    <t>Eva Dighe</t>
  </si>
  <si>
    <t>Erin Russell</t>
  </si>
  <si>
    <t>Charlotte Fisher</t>
  </si>
  <si>
    <t xml:space="preserve">Eliza Nightingale      </t>
  </si>
  <si>
    <t>Eliza Nightingale</t>
  </si>
  <si>
    <t>Eliza de Silva</t>
  </si>
  <si>
    <t>Naomi Arowolo</t>
  </si>
  <si>
    <t>Beckie Cray</t>
  </si>
  <si>
    <t>Martha Duncan</t>
  </si>
  <si>
    <t>Poppy Fisher</t>
  </si>
  <si>
    <t>Dahlia Corp</t>
  </si>
  <si>
    <t>Joni Baskerville</t>
  </si>
  <si>
    <t>Matilda Price</t>
  </si>
  <si>
    <t>Yusra Echouafni</t>
  </si>
  <si>
    <t>Amelie Murat</t>
  </si>
  <si>
    <t>Amelie Tongue</t>
  </si>
  <si>
    <t>Meeka Nightingale</t>
  </si>
  <si>
    <t>Maia Smith</t>
  </si>
  <si>
    <t>Sarah McGrath</t>
  </si>
  <si>
    <t>Margot Koppe</t>
  </si>
  <si>
    <t>Lokyee Cheung</t>
  </si>
  <si>
    <t xml:space="preserve">Isabelle Keith </t>
  </si>
  <si>
    <t>Izzy Stefanutto</t>
  </si>
  <si>
    <t>Lokyee  Cheung</t>
  </si>
  <si>
    <t>Oscar Loveday</t>
  </si>
  <si>
    <t>Ivan Vardin</t>
  </si>
  <si>
    <t>Thomas Chisholm</t>
  </si>
  <si>
    <t>Ben Taylor</t>
  </si>
  <si>
    <t>Charlie Hoefield</t>
  </si>
  <si>
    <t>Joshua Hirst</t>
  </si>
  <si>
    <t>Luke Carlin</t>
  </si>
  <si>
    <t>Eddie Johnson</t>
  </si>
  <si>
    <t>Peter Bansaghi</t>
  </si>
  <si>
    <t>Morgan Jones</t>
  </si>
  <si>
    <t>Terence Junior Williams</t>
  </si>
  <si>
    <t>Ben Mackney</t>
  </si>
  <si>
    <t>Joshua Kelly</t>
  </si>
  <si>
    <t>William Pope</t>
  </si>
  <si>
    <t xml:space="preserve">Luke Davis </t>
  </si>
  <si>
    <t>Thomas Matthews</t>
  </si>
  <si>
    <t>Griffyn Archer-Jones</t>
  </si>
  <si>
    <t>Patrick Weston</t>
  </si>
  <si>
    <t>Matthew Nicholls</t>
  </si>
  <si>
    <t>Sam Muldoon</t>
  </si>
  <si>
    <t>Lucas Roberton</t>
  </si>
  <si>
    <t>Aryan Bhagawati</t>
  </si>
  <si>
    <t>Matthew Wang</t>
  </si>
  <si>
    <t xml:space="preserve">Tendo Semakula   </t>
  </si>
  <si>
    <t>George Metcalfe</t>
  </si>
  <si>
    <t>Theo Price</t>
  </si>
  <si>
    <t>Tomash Stephens</t>
  </si>
  <si>
    <t>Liam Powell</t>
  </si>
  <si>
    <t>Rowan Phillips</t>
  </si>
  <si>
    <t xml:space="preserve">Bibi Fisher </t>
  </si>
  <si>
    <t xml:space="preserve">Mio Evans </t>
  </si>
  <si>
    <t>Anna Rowland</t>
  </si>
  <si>
    <t>Gabriella Bailey</t>
  </si>
  <si>
    <t>Sophie Clements</t>
  </si>
  <si>
    <t>Sam McNaught</t>
  </si>
  <si>
    <t>James Lancaster</t>
  </si>
  <si>
    <t>Prahnav  Boodhumeah</t>
  </si>
  <si>
    <t>Tendo Semakula</t>
  </si>
  <si>
    <t>Griffyn Archer</t>
  </si>
  <si>
    <t xml:space="preserve">Lucas Robertson </t>
  </si>
  <si>
    <t>Sammy Newcombe</t>
  </si>
  <si>
    <t>Shion Evans</t>
  </si>
  <si>
    <t xml:space="preserve">Shammah St John </t>
  </si>
  <si>
    <t>Jasmine Rumsey</t>
  </si>
  <si>
    <t>Celeste Koyejo</t>
  </si>
  <si>
    <t>Athena Collins</t>
  </si>
  <si>
    <t xml:space="preserve">Autumn Rana </t>
  </si>
  <si>
    <t xml:space="preserve">Athena Collins </t>
  </si>
  <si>
    <t>Autumn Rana</t>
  </si>
  <si>
    <t>Omaserichi Moneke</t>
  </si>
  <si>
    <t xml:space="preserve">Thalia Mann </t>
  </si>
  <si>
    <t xml:space="preserve">Lauren Wood </t>
  </si>
  <si>
    <t xml:space="preserve">Gina Luckhurst </t>
  </si>
  <si>
    <t xml:space="preserve">Laura Joseph </t>
  </si>
  <si>
    <t>Jessica Breeze</t>
  </si>
  <si>
    <t xml:space="preserve">Anni McLoughlin </t>
  </si>
  <si>
    <t xml:space="preserve">Jessica Dalton </t>
  </si>
  <si>
    <t>Jessica Dalton</t>
  </si>
  <si>
    <t>Scarlett Gammell</t>
  </si>
  <si>
    <t>Ava McLoughlin</t>
  </si>
  <si>
    <t>Ami O'Sullivan</t>
  </si>
  <si>
    <t>Gracie Williamson</t>
  </si>
  <si>
    <t>Ami O’Sullivan</t>
  </si>
  <si>
    <t>Otis Omoniyi</t>
  </si>
  <si>
    <t>Chris Davies</t>
  </si>
  <si>
    <t>Adam Wood</t>
  </si>
  <si>
    <t>Omatsola Nathan Dudu</t>
  </si>
  <si>
    <t>Edgar Dogbe</t>
  </si>
  <si>
    <t>Thomas Barry-Daly</t>
  </si>
  <si>
    <t>Lukas McIvor</t>
  </si>
  <si>
    <t>Mathew Ajayi</t>
  </si>
  <si>
    <t>Jadon Connage</t>
  </si>
  <si>
    <t>James Ingham</t>
  </si>
  <si>
    <t>Kamsi Okolo</t>
  </si>
  <si>
    <t>Timi Ademyiwa</t>
  </si>
  <si>
    <t>Kishomi Suresh</t>
  </si>
  <si>
    <t>Temi Ademuyiwa</t>
  </si>
  <si>
    <t>Jessica Upton</t>
  </si>
  <si>
    <t>Divinna Kathiresan</t>
  </si>
  <si>
    <t>Anni McLoughlin</t>
  </si>
  <si>
    <t>Amaia Dacres</t>
  </si>
  <si>
    <t>Laura Joseph</t>
  </si>
  <si>
    <t>Gina Luckhurst</t>
  </si>
  <si>
    <t>Chloe Richards</t>
  </si>
  <si>
    <t xml:space="preserve">Amy Hawkes </t>
  </si>
  <si>
    <t>Olivia Judge</t>
  </si>
  <si>
    <t xml:space="preserve">Kendra Wilberforce </t>
  </si>
  <si>
    <t>Paige Wadley</t>
  </si>
  <si>
    <t>Emma Gudgeon</t>
  </si>
  <si>
    <t>Zoe Asamoah </t>
  </si>
  <si>
    <t>Dyllis Osei Agyemang</t>
  </si>
  <si>
    <t>Emily Wines</t>
  </si>
  <si>
    <t>Zoe Asamoah</t>
  </si>
  <si>
    <t>Lily Jackson</t>
  </si>
  <si>
    <t>Bethany Botheras</t>
  </si>
  <si>
    <t>Amelie Horn</t>
  </si>
  <si>
    <t>Hannah Owolabi</t>
  </si>
  <si>
    <t>Imogen List</t>
  </si>
  <si>
    <t>Sanaiya Nelson</t>
  </si>
  <si>
    <t>Kashish Bhasin</t>
  </si>
  <si>
    <t>Freya Lane</t>
  </si>
  <si>
    <t>Katie Savage</t>
  </si>
  <si>
    <t>Lucia Rizzo</t>
  </si>
  <si>
    <t>Louise Grenfell</t>
  </si>
  <si>
    <t>Brianna Graham-Smith</t>
  </si>
  <si>
    <t>Joshua Heesom</t>
  </si>
  <si>
    <t>George Smith</t>
  </si>
  <si>
    <t>Ethan Primett</t>
  </si>
  <si>
    <t>Maxwell Chisholm</t>
  </si>
  <si>
    <t>Ruben Kelly</t>
  </si>
  <si>
    <t>Charlie Hairon</t>
  </si>
  <si>
    <t>Jayden Duru</t>
  </si>
  <si>
    <t>Zac Asamoah</t>
  </si>
  <si>
    <t>Oscar Drake</t>
  </si>
  <si>
    <t>Alexander Sewell</t>
  </si>
  <si>
    <t>Ryan Senanayake</t>
  </si>
  <si>
    <t>Harry Justin</t>
  </si>
  <si>
    <t>Joshua Hearne</t>
  </si>
  <si>
    <t>Alexander Abana</t>
  </si>
  <si>
    <t>Luke Pietersen</t>
  </si>
  <si>
    <t>Oscar Freame</t>
  </si>
  <si>
    <t>Nathan Wynn</t>
  </si>
  <si>
    <t>Benjamin Hibberts</t>
  </si>
  <si>
    <t>Cameron Bellingham</t>
  </si>
  <si>
    <t>Isaac Beadle</t>
  </si>
  <si>
    <t>Casey Hawtin</t>
  </si>
  <si>
    <t>Alexander Justin</t>
  </si>
  <si>
    <t>Alexander Roberts</t>
  </si>
  <si>
    <t>Benjamin Dorman</t>
  </si>
  <si>
    <t>Isla Gardner</t>
  </si>
  <si>
    <t>Ebony Harridge</t>
  </si>
  <si>
    <t>Leah Burke</t>
  </si>
  <si>
    <t>Kerry Oladunni</t>
  </si>
  <si>
    <t>Emilia Hickey</t>
  </si>
  <si>
    <t>Edith Kelly</t>
  </si>
  <si>
    <t>Ewan Bellingham</t>
  </si>
  <si>
    <t>Dylan Irving</t>
  </si>
  <si>
    <t>Marissa Mpofu</t>
  </si>
  <si>
    <t>Poppy Odom-Haslett</t>
  </si>
  <si>
    <t>Phoenix-Olivia McDonald David</t>
  </si>
  <si>
    <t>Bella Seddon</t>
  </si>
  <si>
    <t>Seren Majed</t>
  </si>
  <si>
    <t>Catherine Thurgood</t>
  </si>
  <si>
    <t>Millie Farndon</t>
  </si>
  <si>
    <t>Martha Goss</t>
  </si>
  <si>
    <t>Giusy Caprarelli</t>
  </si>
  <si>
    <t>Ruby Hibberd</t>
  </si>
  <si>
    <t>Thea Kennedy</t>
  </si>
  <si>
    <t xml:space="preserve">Emily Young </t>
  </si>
  <si>
    <t>Nuala Farquharson</t>
  </si>
  <si>
    <t>Violet Ripper</t>
  </si>
  <si>
    <t>Rebecca Owen</t>
  </si>
  <si>
    <t>Phoebe Miller</t>
  </si>
  <si>
    <t>Amelia Kelly</t>
  </si>
  <si>
    <t>Poppy Webster</t>
  </si>
  <si>
    <t>Nancie Bateson</t>
  </si>
  <si>
    <t>Milla Walsh</t>
  </si>
  <si>
    <t>Isabella Turner</t>
  </si>
  <si>
    <t>Olivia Wilson</t>
  </si>
  <si>
    <t>Talia Williams</t>
  </si>
  <si>
    <t>Kate Hopper</t>
  </si>
  <si>
    <t>Scarlett Walters</t>
  </si>
  <si>
    <t>Lucy Bevan</t>
  </si>
  <si>
    <t>Nina Gething</t>
  </si>
  <si>
    <t>Phoebe Goss</t>
  </si>
  <si>
    <t>India McCalla-Leacy</t>
  </si>
  <si>
    <t>Jasmine Coles</t>
  </si>
  <si>
    <t>Jasmine Hardy</t>
  </si>
  <si>
    <t>Natalie Cloy</t>
  </si>
  <si>
    <t>Grace Milnes</t>
  </si>
  <si>
    <t>Indie Frost</t>
  </si>
  <si>
    <t>Alana Ashby</t>
  </si>
  <si>
    <t>Iona Waddell</t>
  </si>
  <si>
    <t>Fara Adio Moses</t>
  </si>
  <si>
    <t>Krystal Powley</t>
  </si>
  <si>
    <t>Tia Ginn</t>
  </si>
  <si>
    <t>Daisy Laing</t>
  </si>
  <si>
    <t>Fara Adio-Moses</t>
  </si>
  <si>
    <t>Florence Crowley</t>
  </si>
  <si>
    <t>Chloe Grogan</t>
  </si>
  <si>
    <t>Marcus Devenport</t>
  </si>
  <si>
    <t>Joseph Tibbett</t>
  </si>
  <si>
    <t>Oscar North</t>
  </si>
  <si>
    <t>George Hawkins</t>
  </si>
  <si>
    <t>Toby Cherry</t>
  </si>
  <si>
    <t>Alex Jackson</t>
  </si>
  <si>
    <t>Kian Jackson</t>
  </si>
  <si>
    <t>George Bancroft</t>
  </si>
  <si>
    <t>Joe McKeich</t>
  </si>
  <si>
    <t>Tain Wilson</t>
  </si>
  <si>
    <t>Archie Seddon</t>
  </si>
  <si>
    <t>Ethan Ogilvie</t>
  </si>
  <si>
    <t>Aaron Wall</t>
  </si>
  <si>
    <t>Harry Webb</t>
  </si>
  <si>
    <t>Jack Grogan</t>
  </si>
  <si>
    <t>Matthew Moody</t>
  </si>
  <si>
    <t>Joshua Moody</t>
  </si>
  <si>
    <t>Jack Lamming</t>
  </si>
  <si>
    <t>Jude D’Silva</t>
  </si>
  <si>
    <t>Sonny McKeich</t>
  </si>
  <si>
    <t>Nathan Hedges</t>
  </si>
  <si>
    <t>Billy Day</t>
  </si>
  <si>
    <t>Rhys Tanner</t>
  </si>
  <si>
    <t>Ed Clement</t>
  </si>
  <si>
    <t>Noah Franklin</t>
  </si>
  <si>
    <t>Henry Ashton</t>
  </si>
  <si>
    <t>George Ball</t>
  </si>
  <si>
    <t>Godwin Mutanda</t>
  </si>
  <si>
    <t>Patrick Ludlow</t>
  </si>
  <si>
    <t>Kenneth Powley</t>
  </si>
  <si>
    <t>Freddie Stewart</t>
  </si>
  <si>
    <t>Dylan Winfield</t>
  </si>
  <si>
    <t>Billy Redman</t>
  </si>
  <si>
    <t>Hayden London</t>
  </si>
  <si>
    <t>Jamie Farndon</t>
  </si>
  <si>
    <t>Dylan Harman</t>
  </si>
  <si>
    <t>Angel McLeod</t>
  </si>
  <si>
    <t>Nyah Caine</t>
  </si>
  <si>
    <t>Posie Shaw</t>
  </si>
  <si>
    <t>Sienna Corbyn</t>
  </si>
  <si>
    <t xml:space="preserve">Vera Doudko </t>
  </si>
  <si>
    <t xml:space="preserve">Moiesha Savage </t>
  </si>
  <si>
    <t xml:space="preserve">Maya Green   </t>
  </si>
  <si>
    <t>Vera Doudko</t>
  </si>
  <si>
    <t>Moiesha Savage</t>
  </si>
  <si>
    <t xml:space="preserve">Scarlet Maley </t>
  </si>
  <si>
    <t>Onyebuchi Odiaka</t>
  </si>
  <si>
    <t>Nia Forbes Agyepong</t>
  </si>
  <si>
    <t>Macie Sutherland</t>
  </si>
  <si>
    <t>Mya Mairs Ingram</t>
  </si>
  <si>
    <t>Dina Silverman</t>
  </si>
  <si>
    <t>Celine Silverman</t>
  </si>
  <si>
    <t>Daisy Harvey Dew</t>
  </si>
  <si>
    <t>Olive Harvey Dew</t>
  </si>
  <si>
    <t>Phoebe Music</t>
  </si>
  <si>
    <t>Eva Higson</t>
  </si>
  <si>
    <t>Eva Chalisey</t>
  </si>
  <si>
    <t>Anna Rose</t>
  </si>
  <si>
    <t>Azaria Nwankwo</t>
  </si>
  <si>
    <t>Rachel Pearlman</t>
  </si>
  <si>
    <t>Alina Cofie</t>
  </si>
  <si>
    <t>Rebecca Wheeler Henry</t>
  </si>
  <si>
    <t>Hannah Ogunniyi</t>
  </si>
  <si>
    <t>Naomi Ogunniyi</t>
  </si>
  <si>
    <t>Judy Aghor</t>
  </si>
  <si>
    <t xml:space="preserve">Lola McCann Ezekiel </t>
  </si>
  <si>
    <t xml:space="preserve">Asher Horbacki </t>
  </si>
  <si>
    <t xml:space="preserve">Azaria Nwankwo </t>
  </si>
  <si>
    <t xml:space="preserve">Rebecca Wheeler Henry </t>
  </si>
  <si>
    <t xml:space="preserve">Naomi Ogunniyi </t>
  </si>
  <si>
    <t xml:space="preserve">Judy Agholor </t>
  </si>
  <si>
    <t>Ernest Barnes</t>
  </si>
  <si>
    <t>Leo Roncarati</t>
  </si>
  <si>
    <t>Josh  Fisher</t>
  </si>
  <si>
    <t>Keelan  Farrell</t>
  </si>
  <si>
    <t>Joe Shepard</t>
  </si>
  <si>
    <t>Keelan Farrell</t>
  </si>
  <si>
    <t>Bryan Ogbeor</t>
  </si>
  <si>
    <t>Gabe  Lamb</t>
  </si>
  <si>
    <t>Onaope Sogbesan</t>
  </si>
  <si>
    <t>Oscar Laurens</t>
  </si>
  <si>
    <t>Brian Moto</t>
  </si>
  <si>
    <t>Daniel Banyard</t>
  </si>
  <si>
    <t>Max Winfield</t>
  </si>
  <si>
    <t>Bradley Ukpetenan</t>
  </si>
  <si>
    <t>Brian Ogebor</t>
  </si>
  <si>
    <t>Rian Shah</t>
  </si>
  <si>
    <t>Asher Escobar</t>
  </si>
  <si>
    <t>Charlie  Cutler</t>
  </si>
  <si>
    <t>Arthur Philliips</t>
  </si>
  <si>
    <t>Jimi Adu</t>
  </si>
  <si>
    <t>Lani Jaiyeola</t>
  </si>
  <si>
    <t>Jared Morris</t>
  </si>
  <si>
    <t>Xander Reese</t>
  </si>
  <si>
    <t>Diego Dodds Almada</t>
  </si>
  <si>
    <t>Alon Taylor</t>
  </si>
  <si>
    <t>Zico Jones</t>
  </si>
  <si>
    <t>Saugat Pun</t>
  </si>
  <si>
    <t>Jacob Clement</t>
  </si>
  <si>
    <t>Gianleo Stubbs</t>
  </si>
  <si>
    <t>Oscar Roncarati</t>
  </si>
  <si>
    <t>Joseph Wheeler Henry</t>
  </si>
  <si>
    <t>Tristan Lee</t>
  </si>
  <si>
    <t>Jordan Pearlman</t>
  </si>
  <si>
    <t>Peter Bayvel</t>
  </si>
  <si>
    <t xml:space="preserve">Chloe Aggoshi </t>
  </si>
  <si>
    <t xml:space="preserve">Daisy Harvey Dew </t>
  </si>
  <si>
    <t>Lucy Campos</t>
  </si>
  <si>
    <t xml:space="preserve">Evie Isaac Solomon </t>
  </si>
  <si>
    <t xml:space="preserve">Jasmyn Perrin </t>
  </si>
  <si>
    <t xml:space="preserve">Anu Jaiyeola </t>
  </si>
  <si>
    <t xml:space="preserve">Deanna Koronteng Addo </t>
  </si>
  <si>
    <t xml:space="preserve">Shenel Onrah </t>
  </si>
  <si>
    <t xml:space="preserve">Moeisha Savage </t>
  </si>
  <si>
    <t xml:space="preserve">Bryan Ogbeor </t>
  </si>
  <si>
    <t xml:space="preserve">Bradley Ukpetenan </t>
  </si>
  <si>
    <t xml:space="preserve">Daniel Banyard </t>
  </si>
  <si>
    <t xml:space="preserve">Jayden Klein </t>
  </si>
  <si>
    <t xml:space="preserve">Jaden Aulis </t>
  </si>
  <si>
    <t xml:space="preserve">Tommy Narvaez White </t>
  </si>
  <si>
    <t xml:space="preserve">James McKinley </t>
  </si>
  <si>
    <t xml:space="preserve">Joseph Wheeler Henry </t>
  </si>
  <si>
    <t>Zak Josephs</t>
  </si>
  <si>
    <t>James McKinley</t>
  </si>
  <si>
    <t xml:space="preserve">Asher Escobar </t>
  </si>
  <si>
    <t xml:space="preserve">Diego Dodds Almada </t>
  </si>
  <si>
    <t xml:space="preserve">Seth Taylor </t>
  </si>
  <si>
    <t>Skye Gelman</t>
  </si>
  <si>
    <t>Rachel Reid</t>
  </si>
  <si>
    <t>Imogen Bundy</t>
  </si>
  <si>
    <t>Sahara Simms</t>
  </si>
  <si>
    <t>Hannah Kintu</t>
  </si>
  <si>
    <t>Ariarne Charles-West</t>
  </si>
  <si>
    <t>Alice-May Scott-Denness</t>
  </si>
  <si>
    <t>Isabel Moriarty</t>
  </si>
  <si>
    <t>Mazie Wicks</t>
  </si>
  <si>
    <t>Jessica Keenan</t>
  </si>
  <si>
    <t>Kyra Martin</t>
  </si>
  <si>
    <t>Jessica Downing</t>
  </si>
  <si>
    <t>Chloe Savva</t>
  </si>
  <si>
    <t>Rebecca Adeshiyan</t>
  </si>
  <si>
    <t>Daisy Marshall</t>
  </si>
  <si>
    <t>Tafadzwa Musekiwa</t>
  </si>
  <si>
    <t>Cameron Clowes</t>
  </si>
  <si>
    <t>Glen Morris</t>
  </si>
  <si>
    <t>Ronan O’Reilly</t>
  </si>
  <si>
    <t>Russell Frimpong</t>
  </si>
  <si>
    <t>Oscar Tivnann</t>
  </si>
  <si>
    <t>Harry Casey</t>
  </si>
  <si>
    <t>Kai Empsom-Williams</t>
  </si>
  <si>
    <t>Oliver Tom</t>
  </si>
  <si>
    <t>Emily Mann</t>
  </si>
  <si>
    <t>Will Reville</t>
  </si>
  <si>
    <t>Joely Burrows</t>
  </si>
  <si>
    <t>Nuala Farqhuarson</t>
  </si>
  <si>
    <t>Lyla Johnson</t>
  </si>
  <si>
    <t>Annabel Kelly</t>
  </si>
  <si>
    <t>Lily Trenoweth</t>
  </si>
  <si>
    <t>Scarlett Walker</t>
  </si>
  <si>
    <t>Enya Roberts</t>
  </si>
  <si>
    <t>Henrik Atkinson Maccallum</t>
  </si>
  <si>
    <t>James Cummings</t>
  </si>
  <si>
    <t>Marcus Davenport</t>
  </si>
  <si>
    <t>Connor Farquharson</t>
  </si>
  <si>
    <t>William Kidd</t>
  </si>
  <si>
    <t>Ethan Richards-Knight</t>
  </si>
  <si>
    <t>Isaiah Gbadamosi</t>
  </si>
  <si>
    <t>Freddie Harding</t>
  </si>
  <si>
    <t>Nick Petrou</t>
  </si>
  <si>
    <t>Scarlet Maley</t>
  </si>
  <si>
    <t>Karen Apolot</t>
  </si>
  <si>
    <t>PP</t>
  </si>
  <si>
    <t>WW</t>
  </si>
  <si>
    <t>QQ</t>
  </si>
  <si>
    <t>GG</t>
  </si>
  <si>
    <t>DD</t>
  </si>
  <si>
    <t>15.9</t>
  </si>
  <si>
    <t>17.1</t>
  </si>
  <si>
    <t>17.3</t>
  </si>
  <si>
    <t>18.2</t>
  </si>
  <si>
    <t>15.6</t>
  </si>
  <si>
    <t>13.2</t>
  </si>
  <si>
    <t>17.5</t>
  </si>
  <si>
    <t>2:33.9</t>
  </si>
  <si>
    <t>2:39.0</t>
  </si>
  <si>
    <t>2:42.7</t>
  </si>
  <si>
    <t>2:47.3</t>
  </si>
  <si>
    <t>2:53.4</t>
  </si>
  <si>
    <t>2:48.4</t>
  </si>
  <si>
    <t>2:52.3</t>
  </si>
  <si>
    <t>2:58.9</t>
  </si>
  <si>
    <t>3:13.3</t>
  </si>
  <si>
    <t>2:59.2</t>
  </si>
  <si>
    <t>3:19.5</t>
  </si>
  <si>
    <t>5.94</t>
  </si>
  <si>
    <t>2:26.7</t>
  </si>
  <si>
    <t>2:31.0</t>
  </si>
  <si>
    <t>2:32.4</t>
  </si>
  <si>
    <t>2:35.2</t>
  </si>
  <si>
    <t>2:38.0</t>
  </si>
  <si>
    <t>2:35.8</t>
  </si>
  <si>
    <t>2:36.6</t>
  </si>
  <si>
    <t>2:39.2</t>
  </si>
  <si>
    <t>2:45.8</t>
  </si>
  <si>
    <t>2:20.7</t>
  </si>
  <si>
    <t>2:24.4</t>
  </si>
  <si>
    <t>2:32.2</t>
  </si>
  <si>
    <t>2:56.7</t>
  </si>
  <si>
    <t>2:47.0</t>
  </si>
  <si>
    <t>1.15</t>
  </si>
  <si>
    <t>1.05</t>
  </si>
  <si>
    <t>4.21</t>
  </si>
  <si>
    <t>2:10.6</t>
  </si>
  <si>
    <t>2:14.5</t>
  </si>
  <si>
    <t>2:15.4</t>
  </si>
  <si>
    <t>2:21.8</t>
  </si>
  <si>
    <t>2:30.3</t>
  </si>
  <si>
    <t>2:05.4</t>
  </si>
  <si>
    <t>2:06.5</t>
  </si>
  <si>
    <t>2:13.0</t>
  </si>
  <si>
    <t>2:17.4</t>
  </si>
  <si>
    <t>2:37.9</t>
  </si>
  <si>
    <t>2:14.1</t>
  </si>
  <si>
    <t>2:18.6</t>
  </si>
  <si>
    <t>2:28.6</t>
  </si>
  <si>
    <t>2:47.8</t>
  </si>
  <si>
    <t>3:02.8</t>
  </si>
  <si>
    <t>2:42.1</t>
  </si>
  <si>
    <t>2:51.8</t>
  </si>
  <si>
    <t>3:03.2</t>
  </si>
  <si>
    <t>3:15.9</t>
  </si>
  <si>
    <t>2:40.0</t>
  </si>
  <si>
    <t>2:49.3</t>
  </si>
  <si>
    <t>3:16.8</t>
  </si>
  <si>
    <t>EE</t>
  </si>
  <si>
    <t>2:12.7</t>
  </si>
  <si>
    <t>2:23.2</t>
  </si>
  <si>
    <t>2:25.6</t>
  </si>
  <si>
    <t>2:30.4</t>
  </si>
  <si>
    <t>2:31.4</t>
  </si>
  <si>
    <t>2:45.7</t>
  </si>
  <si>
    <t>2:33.6</t>
  </si>
  <si>
    <t>2:36.5</t>
  </si>
  <si>
    <t>2:37.6</t>
  </si>
  <si>
    <t>2:46.2</t>
  </si>
  <si>
    <t>14.4</t>
  </si>
  <si>
    <t>14.6</t>
  </si>
  <si>
    <t>16.0</t>
  </si>
  <si>
    <t>16.1</t>
  </si>
  <si>
    <t>14.2</t>
  </si>
  <si>
    <t>15.0</t>
  </si>
  <si>
    <t>15.4</t>
  </si>
  <si>
    <t>15.5</t>
  </si>
  <si>
    <t>13.9</t>
  </si>
  <si>
    <t>14.1</t>
  </si>
  <si>
    <t>14.3</t>
  </si>
  <si>
    <t>14.7</t>
  </si>
  <si>
    <t>16.5</t>
  </si>
  <si>
    <t>7.00</t>
  </si>
  <si>
    <t>15.1</t>
  </si>
  <si>
    <t>12.2</t>
  </si>
  <si>
    <t>12.6</t>
  </si>
  <si>
    <t>12.7</t>
  </si>
  <si>
    <t>13.8</t>
  </si>
  <si>
    <t>11.8</t>
  </si>
  <si>
    <t>12.0</t>
  </si>
  <si>
    <t>12.9</t>
  </si>
  <si>
    <t>Mayowa Fetuga</t>
  </si>
  <si>
    <t>14.9</t>
  </si>
  <si>
    <t>Daniel Ikwue</t>
  </si>
  <si>
    <t>David Opoku</t>
  </si>
  <si>
    <t>9.63</t>
  </si>
  <si>
    <t>5.98</t>
  </si>
  <si>
    <t>3.71</t>
  </si>
  <si>
    <t>1.20</t>
  </si>
  <si>
    <t>1.45</t>
  </si>
  <si>
    <t>46.1</t>
  </si>
  <si>
    <t>48.5</t>
  </si>
  <si>
    <t>50.6</t>
  </si>
  <si>
    <t>58.9</t>
  </si>
  <si>
    <t>3.79</t>
  </si>
  <si>
    <t>2.70</t>
  </si>
  <si>
    <t>3.28</t>
  </si>
  <si>
    <t>1.73</t>
  </si>
  <si>
    <t>3.07</t>
  </si>
  <si>
    <t>3.22</t>
  </si>
  <si>
    <t>3.02</t>
  </si>
  <si>
    <t>3.09</t>
  </si>
  <si>
    <t>3.13</t>
  </si>
  <si>
    <t>3.90</t>
  </si>
  <si>
    <t>3.51</t>
  </si>
  <si>
    <t>2.86</t>
  </si>
  <si>
    <t>32.04</t>
  </si>
  <si>
    <t>5:07.9</t>
  </si>
  <si>
    <t>5:33.9</t>
  </si>
  <si>
    <t>5:34.2</t>
  </si>
  <si>
    <t>5:53.8</t>
  </si>
  <si>
    <t>6:02.2</t>
  </si>
  <si>
    <t>5:50.2</t>
  </si>
  <si>
    <t>6:24.6</t>
  </si>
  <si>
    <t>7:01.7</t>
  </si>
  <si>
    <t>5:10.4</t>
  </si>
  <si>
    <t>5:28.5</t>
  </si>
  <si>
    <t>5:36.6</t>
  </si>
  <si>
    <t>5:44.9</t>
  </si>
  <si>
    <t>5:01.1</t>
  </si>
  <si>
    <t>5:16.0</t>
  </si>
  <si>
    <t>4:53.0</t>
  </si>
  <si>
    <t>4:56.0</t>
  </si>
  <si>
    <t>5:14.2</t>
  </si>
  <si>
    <t>5:40.9</t>
  </si>
  <si>
    <t>5:17.8</t>
  </si>
  <si>
    <t>5:22.1</t>
  </si>
  <si>
    <t>6:00.4</t>
  </si>
  <si>
    <t>5:25.8</t>
  </si>
  <si>
    <t>5:51.3</t>
  </si>
  <si>
    <t>6:01.7</t>
  </si>
  <si>
    <t>6:41.5</t>
  </si>
  <si>
    <t>4:19.2</t>
  </si>
  <si>
    <t>4:32.7</t>
  </si>
  <si>
    <t>4:46.6</t>
  </si>
  <si>
    <t>4:37.5</t>
  </si>
  <si>
    <t>4:49.7</t>
  </si>
  <si>
    <t>5:19.1</t>
  </si>
  <si>
    <t>5:25.3</t>
  </si>
  <si>
    <t>5:13.4</t>
  </si>
  <si>
    <t>4:09.5</t>
  </si>
  <si>
    <t>4:26.1</t>
  </si>
  <si>
    <t>4:27.0</t>
  </si>
  <si>
    <t>4:48.1</t>
  </si>
  <si>
    <t>5.06</t>
  </si>
  <si>
    <t>3.83</t>
  </si>
  <si>
    <t>31.1</t>
  </si>
  <si>
    <t>32.2</t>
  </si>
  <si>
    <t>35.8</t>
  </si>
  <si>
    <t>28.9</t>
  </si>
  <si>
    <t>30.3</t>
  </si>
  <si>
    <t>30.7</t>
  </si>
  <si>
    <t>31.3</t>
  </si>
  <si>
    <t>31.5</t>
  </si>
  <si>
    <t>13.84</t>
  </si>
  <si>
    <t>19.05</t>
  </si>
  <si>
    <t>6.14</t>
  </si>
  <si>
    <t>30.9</t>
  </si>
  <si>
    <t>32.6</t>
  </si>
  <si>
    <t>33.3</t>
  </si>
  <si>
    <t>31.4</t>
  </si>
  <si>
    <t>25.4</t>
  </si>
  <si>
    <t>29.9</t>
  </si>
  <si>
    <t>24.3</t>
  </si>
  <si>
    <t>25.3</t>
  </si>
  <si>
    <t>Abigail Charles Ojo</t>
  </si>
  <si>
    <t>Thalia Mann</t>
  </si>
  <si>
    <t>Lauren Wood</t>
  </si>
  <si>
    <t>Lilly Brooke-Cousins</t>
  </si>
  <si>
    <t>Timi Ademuyiiwa</t>
  </si>
  <si>
    <t>3.21</t>
  </si>
  <si>
    <t>4.44</t>
  </si>
  <si>
    <t>57.4</t>
  </si>
  <si>
    <t>1.40</t>
  </si>
  <si>
    <t>61.0</t>
  </si>
  <si>
    <t>Shaftesbury B</t>
  </si>
  <si>
    <t>59.5</t>
  </si>
  <si>
    <t>Kesai Boyce-Foster</t>
  </si>
  <si>
    <t>James Deayn</t>
  </si>
  <si>
    <t>Adun Odegbami</t>
  </si>
  <si>
    <t>Scored by Steve Bowran (St Albans)</t>
  </si>
  <si>
    <t>Checked by Will Bowran (St Albans)</t>
  </si>
  <si>
    <t>2:51.1</t>
  </si>
  <si>
    <t>Mia Higson</t>
  </si>
  <si>
    <t>Sara Doudo</t>
  </si>
  <si>
    <t>Maya Green</t>
  </si>
  <si>
    <t>Oliver Laurens</t>
  </si>
  <si>
    <t>Karan Apolot</t>
  </si>
  <si>
    <t>Brendyn Mitchell</t>
  </si>
  <si>
    <t>Amy Hawkes</t>
  </si>
  <si>
    <t xml:space="preserve">Otis Omoniyi </t>
  </si>
  <si>
    <t>Nikolas Petrou</t>
  </si>
  <si>
    <t>Charlie Cutler</t>
  </si>
  <si>
    <t>Bella Riley</t>
  </si>
  <si>
    <t xml:space="preserve">Shenel Okrah </t>
  </si>
  <si>
    <t>Laddie Shaw</t>
  </si>
  <si>
    <t>William Kennedy</t>
  </si>
  <si>
    <t>Mikhail Filippov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</si>
</sst>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\ mmmm\ yyyy"/>
    <numFmt numFmtId="165" formatCode="dd/mm/yy;@"/>
    <numFmt numFmtId="166" formatCode="0.0"/>
  </numFmts>
  <fonts count="5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2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name val="Arial"/>
      <family val="2"/>
    </font>
    <font>
      <b/>
      <u/>
      <sz val="9"/>
      <name val="Arial"/>
      <family val="2"/>
    </font>
    <font>
      <sz val="10"/>
      <color indexed="9"/>
      <name val="Arial"/>
      <family val="2"/>
    </font>
    <font>
      <b/>
      <sz val="10"/>
      <color indexed="9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1"/>
      <color indexed="12"/>
      <name val="Arial"/>
      <family val="2"/>
    </font>
    <font>
      <sz val="10"/>
      <color indexed="12"/>
      <name val="Arial"/>
      <family val="2"/>
    </font>
    <font>
      <b/>
      <sz val="14"/>
      <name val="Times New Roman"/>
      <family val="1"/>
    </font>
    <font>
      <b/>
      <sz val="12"/>
      <name val="Times New Roman"/>
      <family val="1"/>
    </font>
    <font>
      <b/>
      <u/>
      <sz val="14"/>
      <name val="Old English Text MT"/>
      <family val="4"/>
    </font>
    <font>
      <b/>
      <sz val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u/>
      <sz val="11"/>
      <name val="Arial"/>
      <family val="2"/>
    </font>
    <font>
      <b/>
      <u/>
      <sz val="11"/>
      <color indexed="10"/>
      <name val="Arial"/>
      <family val="2"/>
    </font>
    <font>
      <b/>
      <sz val="11"/>
      <color indexed="10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0" tint="-0.24994659260841701"/>
      <name val="Calibri"/>
      <family val="2"/>
      <scheme val="minor"/>
    </font>
    <font>
      <sz val="10"/>
      <color theme="0" tint="-0.24994659260841701"/>
      <name val="Arial"/>
      <family val="2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b/>
      <sz val="11"/>
      <color rgb="FFFF0000"/>
      <name val="Arial"/>
      <family val="2"/>
    </font>
    <font>
      <b/>
      <u/>
      <sz val="11"/>
      <color rgb="FFFF0000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1"/>
      <color theme="1"/>
      <name val="Arial"/>
      <family val="2"/>
    </font>
    <font>
      <b/>
      <sz val="14"/>
      <color theme="3"/>
      <name val="Calibri"/>
      <family val="2"/>
      <scheme val="minor"/>
    </font>
    <font>
      <b/>
      <sz val="14"/>
      <color theme="3"/>
      <name val="Arial"/>
      <family val="2"/>
    </font>
    <font>
      <sz val="8"/>
      <color theme="1"/>
      <name val="Arial"/>
      <family val="2"/>
    </font>
    <font>
      <b/>
      <sz val="11"/>
      <name val="Calibri"/>
      <family val="2"/>
      <scheme val="minor"/>
    </font>
    <font>
      <b/>
      <sz val="8"/>
      <color rgb="FF0000FF"/>
      <name val="Arial"/>
      <family val="2"/>
    </font>
    <font>
      <sz val="9"/>
      <color theme="0"/>
      <name val="Arial"/>
      <family val="2"/>
    </font>
    <font>
      <b/>
      <sz val="14"/>
      <color theme="1"/>
      <name val="Times New Roman"/>
      <family val="1"/>
    </font>
    <font>
      <b/>
      <sz val="11"/>
      <color theme="1"/>
      <name val="Times New Roman"/>
      <family val="1"/>
    </font>
  </fonts>
  <fills count="2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9966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66FFCC"/>
        <bgColor indexed="64"/>
      </patternFill>
    </fill>
    <fill>
      <patternFill patternType="solid">
        <fgColor theme="4" tint="0.7999816888943144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348">
    <xf numFmtId="0" fontId="0" fillId="0" borderId="0" xfId="0"/>
    <xf numFmtId="0" fontId="0" fillId="0" borderId="0" xfId="0" applyFill="1" applyProtection="1"/>
    <xf numFmtId="0" fontId="0" fillId="0" borderId="0" xfId="0" applyProtection="1"/>
    <xf numFmtId="0" fontId="3" fillId="0" borderId="0" xfId="0" applyFont="1" applyProtection="1"/>
    <xf numFmtId="0" fontId="3" fillId="0" borderId="0" xfId="0" applyFont="1" applyAlignment="1" applyProtection="1">
      <alignment horizontal="right"/>
    </xf>
    <xf numFmtId="0" fontId="0" fillId="2" borderId="0" xfId="0" applyFill="1" applyProtection="1">
      <protection locked="0"/>
    </xf>
    <xf numFmtId="0" fontId="0" fillId="0" borderId="0" xfId="0" applyAlignment="1" applyProtection="1">
      <alignment horizontal="left"/>
    </xf>
    <xf numFmtId="0" fontId="0" fillId="0" borderId="0" xfId="0" applyFill="1" applyAlignment="1" applyProtection="1">
      <alignment horizontal="right"/>
    </xf>
    <xf numFmtId="0" fontId="28" fillId="0" borderId="0" xfId="0" applyFont="1"/>
    <xf numFmtId="0" fontId="3" fillId="6" borderId="0" xfId="0" applyFont="1" applyFill="1" applyProtection="1"/>
    <xf numFmtId="49" fontId="2" fillId="0" borderId="0" xfId="0" applyNumberFormat="1" applyFont="1" applyProtection="1"/>
    <xf numFmtId="49" fontId="1" fillId="0" borderId="0" xfId="0" applyNumberFormat="1" applyFont="1" applyAlignment="1" applyProtection="1">
      <alignment horizontal="right"/>
    </xf>
    <xf numFmtId="0" fontId="8" fillId="0" borderId="0" xfId="0" applyFont="1" applyProtection="1"/>
    <xf numFmtId="0" fontId="1" fillId="0" borderId="1" xfId="0" applyNumberFormat="1" applyFont="1" applyBorder="1" applyAlignment="1" applyProtection="1">
      <alignment horizontal="left"/>
    </xf>
    <xf numFmtId="49" fontId="1" fillId="0" borderId="0" xfId="0" applyNumberFormat="1" applyFont="1" applyProtection="1"/>
    <xf numFmtId="0" fontId="8" fillId="0" borderId="0" xfId="0" quotePrefix="1" applyFont="1" applyAlignment="1" applyProtection="1">
      <alignment horizontal="left"/>
    </xf>
    <xf numFmtId="49" fontId="2" fillId="0" borderId="0" xfId="0" applyNumberFormat="1" applyFont="1" applyAlignment="1" applyProtection="1">
      <alignment horizontal="left"/>
    </xf>
    <xf numFmtId="0" fontId="1" fillId="0" borderId="0" xfId="0" applyFont="1" applyAlignment="1" applyProtection="1">
      <alignment horizontal="right"/>
    </xf>
    <xf numFmtId="0" fontId="8" fillId="0" borderId="1" xfId="0" applyFont="1" applyBorder="1" applyProtection="1"/>
    <xf numFmtId="0" fontId="8" fillId="2" borderId="0" xfId="0" applyFont="1" applyFill="1" applyAlignment="1" applyProtection="1">
      <alignment horizontal="left"/>
      <protection locked="0"/>
    </xf>
    <xf numFmtId="0" fontId="1" fillId="0" borderId="1" xfId="0" applyNumberFormat="1" applyFont="1" applyBorder="1" applyProtection="1"/>
    <xf numFmtId="49" fontId="1" fillId="2" borderId="1" xfId="0" applyNumberFormat="1" applyFont="1" applyFill="1" applyBorder="1" applyAlignment="1" applyProtection="1">
      <alignment horizontal="right"/>
      <protection locked="0"/>
    </xf>
    <xf numFmtId="0" fontId="1" fillId="0" borderId="0" xfId="0" applyNumberFormat="1" applyFont="1" applyBorder="1" applyProtection="1"/>
    <xf numFmtId="0" fontId="2" fillId="0" borderId="0" xfId="0" applyNumberFormat="1" applyFont="1" applyProtection="1"/>
    <xf numFmtId="0" fontId="8" fillId="2" borderId="0" xfId="0" applyFont="1" applyFill="1" applyBorder="1" applyAlignment="1" applyProtection="1">
      <alignment horizontal="left"/>
      <protection locked="0"/>
    </xf>
    <xf numFmtId="0" fontId="2" fillId="0" borderId="0" xfId="0" applyNumberFormat="1" applyFont="1" applyAlignment="1" applyProtection="1">
      <alignment horizontal="left"/>
    </xf>
    <xf numFmtId="0" fontId="1" fillId="0" borderId="0" xfId="0" applyNumberFormat="1" applyFont="1" applyProtection="1"/>
    <xf numFmtId="0" fontId="8" fillId="0" borderId="0" xfId="0" quotePrefix="1" applyFont="1" applyProtection="1"/>
    <xf numFmtId="0" fontId="8" fillId="0" borderId="0" xfId="0" applyFont="1" applyAlignment="1" applyProtection="1">
      <alignment horizontal="left"/>
    </xf>
    <xf numFmtId="0" fontId="2" fillId="0" borderId="0" xfId="0" applyNumberFormat="1" applyFont="1" applyBorder="1" applyProtection="1"/>
    <xf numFmtId="0" fontId="9" fillId="0" borderId="1" xfId="0" applyNumberFormat="1" applyFont="1" applyBorder="1" applyProtection="1"/>
    <xf numFmtId="0" fontId="9" fillId="0" borderId="0" xfId="0" applyNumberFormat="1" applyFont="1" applyAlignment="1" applyProtection="1">
      <alignment horizontal="right"/>
    </xf>
    <xf numFmtId="0" fontId="29" fillId="0" borderId="0" xfId="0" applyFont="1" applyAlignment="1" applyProtection="1">
      <alignment vertical="justify" textRotation="180" wrapText="1"/>
    </xf>
    <xf numFmtId="0" fontId="3" fillId="7" borderId="0" xfId="0" applyFont="1" applyFill="1" applyProtection="1"/>
    <xf numFmtId="0" fontId="3" fillId="8" borderId="0" xfId="0" applyFont="1" applyFill="1" applyProtection="1"/>
    <xf numFmtId="0" fontId="3" fillId="0" borderId="0" xfId="0" applyFont="1" applyFill="1" applyProtection="1"/>
    <xf numFmtId="0" fontId="3" fillId="0" borderId="0" xfId="0" applyFont="1" applyFill="1" applyAlignment="1" applyProtection="1">
      <alignment horizontal="right"/>
    </xf>
    <xf numFmtId="0" fontId="3" fillId="9" borderId="0" xfId="0" applyFont="1" applyFill="1" applyProtection="1"/>
    <xf numFmtId="0" fontId="2" fillId="0" borderId="0" xfId="0" applyFont="1"/>
    <xf numFmtId="0" fontId="10" fillId="3" borderId="0" xfId="0" applyFont="1" applyFill="1" applyBorder="1" applyAlignment="1" applyProtection="1">
      <alignment horizontal="left"/>
    </xf>
    <xf numFmtId="0" fontId="2" fillId="3" borderId="0" xfId="0" applyFont="1" applyFill="1" applyProtection="1"/>
    <xf numFmtId="0" fontId="0" fillId="3" borderId="0" xfId="0" applyFill="1" applyProtection="1"/>
    <xf numFmtId="0" fontId="0" fillId="3" borderId="0" xfId="0" applyFill="1"/>
    <xf numFmtId="0" fontId="2" fillId="3" borderId="0" xfId="0" applyFont="1" applyFill="1"/>
    <xf numFmtId="0" fontId="2" fillId="3" borderId="0" xfId="0" applyFont="1" applyFill="1" applyAlignment="1">
      <alignment horizontal="left"/>
    </xf>
    <xf numFmtId="14" fontId="2" fillId="3" borderId="0" xfId="0" applyNumberFormat="1" applyFont="1" applyFill="1" applyAlignment="1">
      <alignment horizontal="left"/>
    </xf>
    <xf numFmtId="0" fontId="2" fillId="0" borderId="0" xfId="0" applyFont="1" applyProtection="1"/>
    <xf numFmtId="0" fontId="0" fillId="0" borderId="0" xfId="0" applyBorder="1"/>
    <xf numFmtId="0" fontId="11" fillId="0" borderId="0" xfId="0" applyFont="1" applyBorder="1" applyProtection="1"/>
    <xf numFmtId="0" fontId="11" fillId="0" borderId="0" xfId="0" applyFont="1" applyBorder="1" applyAlignment="1" applyProtection="1">
      <alignment horizontal="center"/>
    </xf>
    <xf numFmtId="0" fontId="1" fillId="0" borderId="0" xfId="0" applyFont="1" applyBorder="1" applyProtection="1"/>
    <xf numFmtId="0" fontId="1" fillId="3" borderId="0" xfId="0" applyFont="1" applyFill="1" applyBorder="1" applyProtection="1"/>
    <xf numFmtId="0" fontId="12" fillId="0" borderId="0" xfId="0" applyFont="1" applyFill="1" applyBorder="1" applyAlignment="1" applyProtection="1">
      <alignment horizontal="right"/>
    </xf>
    <xf numFmtId="0" fontId="0" fillId="3" borderId="0" xfId="0" applyFill="1" applyBorder="1"/>
    <xf numFmtId="0" fontId="2" fillId="0" borderId="0" xfId="0" applyFont="1" applyFill="1"/>
    <xf numFmtId="0" fontId="0" fillId="0" borderId="0" xfId="0" applyFill="1"/>
    <xf numFmtId="0" fontId="13" fillId="0" borderId="0" xfId="0" applyFont="1"/>
    <xf numFmtId="0" fontId="1" fillId="0" borderId="0" xfId="0" applyFont="1"/>
    <xf numFmtId="0" fontId="13" fillId="0" borderId="0" xfId="0" applyFont="1" applyBorder="1" applyAlignment="1">
      <alignment horizontal="center" vertical="top" wrapText="1"/>
    </xf>
    <xf numFmtId="0" fontId="15" fillId="0" borderId="0" xfId="0" applyFont="1"/>
    <xf numFmtId="0" fontId="16" fillId="0" borderId="0" xfId="0" applyFont="1"/>
    <xf numFmtId="0" fontId="17" fillId="0" borderId="0" xfId="0" applyFont="1"/>
    <xf numFmtId="0" fontId="6" fillId="0" borderId="0" xfId="0" applyFont="1" applyAlignment="1" applyProtection="1">
      <alignment horizontal="right"/>
    </xf>
    <xf numFmtId="0" fontId="8" fillId="0" borderId="2" xfId="0" applyFont="1" applyFill="1" applyBorder="1" applyAlignment="1" applyProtection="1">
      <alignment horizontal="center"/>
    </xf>
    <xf numFmtId="0" fontId="30" fillId="0" borderId="0" xfId="0" applyFont="1" applyFill="1" applyProtection="1"/>
    <xf numFmtId="0" fontId="30" fillId="0" borderId="0" xfId="0" applyFont="1" applyProtection="1"/>
    <xf numFmtId="2" fontId="31" fillId="0" borderId="0" xfId="0" applyNumberFormat="1" applyFont="1" applyFill="1" applyProtection="1"/>
    <xf numFmtId="0" fontId="31" fillId="0" borderId="0" xfId="0" applyFont="1" applyFill="1" applyProtection="1"/>
    <xf numFmtId="0" fontId="14" fillId="0" borderId="0" xfId="0" applyFont="1" applyAlignment="1" applyProtection="1"/>
    <xf numFmtId="0" fontId="32" fillId="0" borderId="0" xfId="0" applyFont="1" applyProtection="1"/>
    <xf numFmtId="0" fontId="33" fillId="0" borderId="0" xfId="0" applyFont="1" applyProtection="1"/>
    <xf numFmtId="0" fontId="34" fillId="0" borderId="0" xfId="0" applyFont="1" applyProtection="1"/>
    <xf numFmtId="0" fontId="34" fillId="0" borderId="0" xfId="0" applyFont="1"/>
    <xf numFmtId="0" fontId="35" fillId="0" borderId="0" xfId="0" applyFont="1" applyProtection="1"/>
    <xf numFmtId="0" fontId="33" fillId="0" borderId="0" xfId="0" applyFont="1"/>
    <xf numFmtId="0" fontId="29" fillId="0" borderId="0" xfId="0" applyFont="1" applyBorder="1" applyAlignment="1" applyProtection="1">
      <alignment vertical="justify" textRotation="180" wrapText="1"/>
    </xf>
    <xf numFmtId="49" fontId="1" fillId="0" borderId="0" xfId="0" applyNumberFormat="1" applyFont="1" applyFill="1" applyAlignment="1" applyProtection="1">
      <alignment horizontal="left"/>
    </xf>
    <xf numFmtId="49" fontId="1" fillId="0" borderId="1" xfId="0" applyNumberFormat="1" applyFont="1" applyFill="1" applyBorder="1" applyAlignment="1" applyProtection="1">
      <alignment horizontal="left"/>
    </xf>
    <xf numFmtId="0" fontId="28" fillId="3" borderId="0" xfId="0" applyFont="1" applyFill="1"/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/>
    <xf numFmtId="0" fontId="0" fillId="9" borderId="1" xfId="0" applyFill="1" applyBorder="1" applyAlignment="1" applyProtection="1">
      <alignment horizontal="center"/>
    </xf>
    <xf numFmtId="49" fontId="0" fillId="9" borderId="1" xfId="0" applyNumberFormat="1" applyFill="1" applyBorder="1" applyProtection="1"/>
    <xf numFmtId="0" fontId="0" fillId="10" borderId="0" xfId="0" applyFill="1"/>
    <xf numFmtId="0" fontId="2" fillId="10" borderId="0" xfId="0" applyFont="1" applyFill="1" applyAlignment="1">
      <alignment horizontal="left"/>
    </xf>
    <xf numFmtId="0" fontId="2" fillId="10" borderId="0" xfId="0" applyFont="1" applyFill="1" applyAlignment="1" applyProtection="1">
      <alignment horizontal="left"/>
    </xf>
    <xf numFmtId="0" fontId="2" fillId="10" borderId="0" xfId="0" applyFont="1" applyFill="1" applyBorder="1" applyAlignment="1" applyProtection="1">
      <alignment horizontal="left"/>
    </xf>
    <xf numFmtId="0" fontId="2" fillId="10" borderId="0" xfId="0" applyFont="1" applyFill="1" applyBorder="1" applyProtection="1"/>
    <xf numFmtId="0" fontId="1" fillId="10" borderId="0" xfId="0" applyFont="1" applyFill="1" applyBorder="1" applyProtection="1"/>
    <xf numFmtId="0" fontId="2" fillId="10" borderId="0" xfId="0" applyFont="1" applyFill="1"/>
    <xf numFmtId="0" fontId="36" fillId="10" borderId="0" xfId="0" applyFont="1" applyFill="1"/>
    <xf numFmtId="0" fontId="0" fillId="0" borderId="3" xfId="0" applyBorder="1"/>
    <xf numFmtId="0" fontId="18" fillId="0" borderId="4" xfId="0" applyFont="1" applyBorder="1" applyAlignment="1">
      <alignment horizontal="center" vertical="center"/>
    </xf>
    <xf numFmtId="0" fontId="0" fillId="0" borderId="5" xfId="0" applyBorder="1"/>
    <xf numFmtId="0" fontId="0" fillId="0" borderId="6" xfId="0" applyBorder="1"/>
    <xf numFmtId="0" fontId="19" fillId="0" borderId="7" xfId="0" applyFont="1" applyBorder="1" applyAlignment="1">
      <alignment horizontal="center" vertical="center" textRotation="90"/>
    </xf>
    <xf numFmtId="0" fontId="18" fillId="0" borderId="4" xfId="0" applyFont="1" applyBorder="1"/>
    <xf numFmtId="0" fontId="18" fillId="0" borderId="7" xfId="0" applyFont="1" applyBorder="1" applyAlignment="1">
      <alignment horizontal="center"/>
    </xf>
    <xf numFmtId="0" fontId="18" fillId="0" borderId="5" xfId="0" applyFont="1" applyBorder="1" applyAlignment="1">
      <alignment horizontal="center"/>
    </xf>
    <xf numFmtId="0" fontId="18" fillId="0" borderId="8" xfId="0" applyFont="1" applyBorder="1"/>
    <xf numFmtId="0" fontId="0" fillId="0" borderId="9" xfId="0" applyBorder="1"/>
    <xf numFmtId="0" fontId="0" fillId="0" borderId="10" xfId="0" applyBorder="1"/>
    <xf numFmtId="0" fontId="18" fillId="0" borderId="11" xfId="0" applyFont="1" applyBorder="1" applyAlignment="1">
      <alignment horizontal="center"/>
    </xf>
    <xf numFmtId="0" fontId="18" fillId="0" borderId="12" xfId="0" applyFont="1" applyBorder="1"/>
    <xf numFmtId="0" fontId="0" fillId="0" borderId="13" xfId="0" applyBorder="1"/>
    <xf numFmtId="0" fontId="18" fillId="0" borderId="14" xfId="0" applyFont="1" applyBorder="1" applyAlignment="1">
      <alignment horizontal="center"/>
    </xf>
    <xf numFmtId="0" fontId="18" fillId="0" borderId="15" xfId="0" applyFont="1" applyBorder="1"/>
    <xf numFmtId="0" fontId="0" fillId="0" borderId="16" xfId="0" applyBorder="1"/>
    <xf numFmtId="0" fontId="0" fillId="0" borderId="17" xfId="0" applyBorder="1"/>
    <xf numFmtId="0" fontId="18" fillId="0" borderId="0" xfId="0" applyFont="1"/>
    <xf numFmtId="0" fontId="18" fillId="0" borderId="0" xfId="0" applyFont="1" applyAlignment="1">
      <alignment horizontal="center"/>
    </xf>
    <xf numFmtId="0" fontId="20" fillId="0" borderId="0" xfId="0" applyFont="1"/>
    <xf numFmtId="0" fontId="20" fillId="0" borderId="0" xfId="0" applyFont="1" applyProtection="1"/>
    <xf numFmtId="0" fontId="0" fillId="0" borderId="0" xfId="0" applyFont="1" applyFill="1" applyBorder="1" applyAlignment="1" applyProtection="1">
      <alignment horizontal="center"/>
    </xf>
    <xf numFmtId="2" fontId="19" fillId="0" borderId="7" xfId="0" applyNumberFormat="1" applyFont="1" applyBorder="1" applyAlignment="1">
      <alignment horizontal="center" vertical="center" textRotation="90"/>
    </xf>
    <xf numFmtId="0" fontId="15" fillId="0" borderId="1" xfId="0" applyNumberFormat="1" applyFont="1" applyBorder="1" applyAlignment="1" applyProtection="1">
      <alignment horizontal="left"/>
    </xf>
    <xf numFmtId="0" fontId="1" fillId="0" borderId="0" xfId="0" applyNumberFormat="1" applyFont="1" applyFill="1" applyBorder="1" applyProtection="1"/>
    <xf numFmtId="0" fontId="8" fillId="0" borderId="0" xfId="0" applyFont="1" applyFill="1" applyProtection="1"/>
    <xf numFmtId="0" fontId="8" fillId="0" borderId="1" xfId="0" applyFont="1" applyFill="1" applyBorder="1" applyProtection="1"/>
    <xf numFmtId="0" fontId="2" fillId="0" borderId="0" xfId="0" applyNumberFormat="1" applyFont="1" applyFill="1" applyBorder="1" applyProtection="1"/>
    <xf numFmtId="0" fontId="8" fillId="2" borderId="1" xfId="0" applyFont="1" applyFill="1" applyBorder="1" applyAlignment="1" applyProtection="1">
      <alignment horizontal="left"/>
      <protection locked="0"/>
    </xf>
    <xf numFmtId="0" fontId="18" fillId="0" borderId="14" xfId="0" applyNumberFormat="1" applyFont="1" applyBorder="1" applyAlignment="1">
      <alignment horizontal="center"/>
    </xf>
    <xf numFmtId="0" fontId="2" fillId="0" borderId="1" xfId="0" applyNumberFormat="1" applyFont="1" applyBorder="1" applyAlignment="1" applyProtection="1">
      <alignment horizontal="left"/>
    </xf>
    <xf numFmtId="49" fontId="2" fillId="0" borderId="1" xfId="0" applyNumberFormat="1" applyFont="1" applyFill="1" applyBorder="1" applyAlignment="1" applyProtection="1">
      <alignment horizontal="left"/>
    </xf>
    <xf numFmtId="0" fontId="22" fillId="0" borderId="0" xfId="0" applyFont="1" applyProtection="1"/>
    <xf numFmtId="0" fontId="21" fillId="0" borderId="0" xfId="0" applyFont="1" applyBorder="1" applyProtection="1"/>
    <xf numFmtId="0" fontId="24" fillId="0" borderId="0" xfId="0" applyFont="1" applyProtection="1"/>
    <xf numFmtId="0" fontId="22" fillId="0" borderId="0" xfId="0" applyFont="1" applyBorder="1" applyProtection="1"/>
    <xf numFmtId="0" fontId="22" fillId="3" borderId="0" xfId="0" applyFont="1" applyFill="1" applyBorder="1" applyAlignment="1" applyProtection="1">
      <alignment horizontal="center"/>
    </xf>
    <xf numFmtId="0" fontId="22" fillId="4" borderId="0" xfId="0" applyFont="1" applyFill="1" applyBorder="1" applyProtection="1"/>
    <xf numFmtId="0" fontId="15" fillId="10" borderId="0" xfId="0" applyFont="1" applyFill="1"/>
    <xf numFmtId="0" fontId="37" fillId="0" borderId="0" xfId="0" applyFont="1"/>
    <xf numFmtId="0" fontId="38" fillId="0" borderId="0" xfId="0" applyFont="1"/>
    <xf numFmtId="0" fontId="39" fillId="0" borderId="0" xfId="0" applyFont="1"/>
    <xf numFmtId="0" fontId="38" fillId="0" borderId="0" xfId="0" applyFont="1" applyFill="1" applyBorder="1"/>
    <xf numFmtId="0" fontId="28" fillId="0" borderId="0" xfId="0" applyFont="1" applyProtection="1"/>
    <xf numFmtId="0" fontId="0" fillId="0" borderId="0" xfId="0" applyAlignment="1">
      <alignment horizontal="center"/>
    </xf>
    <xf numFmtId="0" fontId="0" fillId="0" borderId="0" xfId="0" applyAlignment="1" applyProtection="1">
      <alignment horizontal="center"/>
    </xf>
    <xf numFmtId="0" fontId="0" fillId="0" borderId="0" xfId="0" applyAlignment="1" applyProtection="1"/>
    <xf numFmtId="0" fontId="40" fillId="0" borderId="0" xfId="0" applyFont="1" applyAlignment="1" applyProtection="1"/>
    <xf numFmtId="14" fontId="40" fillId="0" borderId="0" xfId="0" applyNumberFormat="1" applyFont="1" applyAlignment="1" applyProtection="1"/>
    <xf numFmtId="0" fontId="22" fillId="0" borderId="18" xfId="0" applyFont="1" applyBorder="1" applyAlignment="1" applyProtection="1"/>
    <xf numFmtId="0" fontId="22" fillId="0" borderId="19" xfId="0" applyFont="1" applyBorder="1" applyAlignment="1" applyProtection="1"/>
    <xf numFmtId="0" fontId="7" fillId="0" borderId="0" xfId="0" applyFont="1" applyAlignment="1" applyProtection="1">
      <alignment horizontal="left"/>
    </xf>
    <xf numFmtId="0" fontId="1" fillId="0" borderId="0" xfId="0" applyNumberFormat="1" applyFont="1" applyFill="1" applyProtection="1"/>
    <xf numFmtId="0" fontId="41" fillId="0" borderId="0" xfId="0" applyFont="1" applyProtection="1"/>
    <xf numFmtId="0" fontId="1" fillId="0" borderId="1" xfId="0" applyNumberFormat="1" applyFont="1" applyFill="1" applyBorder="1" applyProtection="1"/>
    <xf numFmtId="0" fontId="42" fillId="0" borderId="0" xfId="0" applyFont="1" applyProtection="1"/>
    <xf numFmtId="49" fontId="1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Alignment="1" applyProtection="1">
      <alignment horizontal="left"/>
    </xf>
    <xf numFmtId="49" fontId="1" fillId="0" borderId="0" xfId="0" applyNumberFormat="1" applyFont="1" applyFill="1" applyBorder="1" applyAlignment="1" applyProtection="1">
      <alignment horizontal="right"/>
    </xf>
    <xf numFmtId="49" fontId="1" fillId="0" borderId="0" xfId="0" applyNumberFormat="1" applyFont="1" applyFill="1" applyAlignment="1" applyProtection="1">
      <alignment horizontal="right"/>
    </xf>
    <xf numFmtId="0" fontId="14" fillId="0" borderId="0" xfId="0" applyFont="1" applyFill="1" applyAlignment="1" applyProtection="1"/>
    <xf numFmtId="166" fontId="1" fillId="11" borderId="1" xfId="0" applyNumberFormat="1" applyFont="1" applyFill="1" applyBorder="1" applyProtection="1">
      <protection locked="0"/>
    </xf>
    <xf numFmtId="166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0" fontId="15" fillId="0" borderId="0" xfId="0" applyFont="1" applyAlignment="1" applyProtection="1">
      <alignment horizontal="left"/>
    </xf>
    <xf numFmtId="49" fontId="15" fillId="0" borderId="0" xfId="0" applyNumberFormat="1" applyFont="1" applyProtection="1"/>
    <xf numFmtId="49" fontId="15" fillId="0" borderId="0" xfId="0" applyNumberFormat="1" applyFont="1" applyAlignment="1" applyProtection="1">
      <alignment horizontal="left"/>
    </xf>
    <xf numFmtId="0" fontId="28" fillId="0" borderId="1" xfId="0" applyFont="1" applyBorder="1" applyAlignment="1" applyProtection="1">
      <alignment horizontal="left"/>
    </xf>
    <xf numFmtId="166" fontId="1" fillId="0" borderId="0" xfId="0" quotePrefix="1" applyNumberFormat="1" applyFont="1" applyAlignment="1" applyProtection="1">
      <alignment horizontal="right"/>
    </xf>
    <xf numFmtId="14" fontId="34" fillId="0" borderId="0" xfId="0" applyNumberFormat="1" applyFont="1" applyAlignment="1" applyProtection="1">
      <alignment horizontal="center"/>
    </xf>
    <xf numFmtId="49" fontId="0" fillId="0" borderId="0" xfId="0" applyNumberFormat="1"/>
    <xf numFmtId="0" fontId="0" fillId="0" borderId="1" xfId="0" applyBorder="1" applyAlignment="1" applyProtection="1">
      <alignment horizontal="left"/>
    </xf>
    <xf numFmtId="49" fontId="2" fillId="0" borderId="0" xfId="0" applyNumberFormat="1" applyFont="1" applyAlignment="1" applyProtection="1">
      <alignment horizontal="right"/>
    </xf>
    <xf numFmtId="49" fontId="1" fillId="0" borderId="0" xfId="0" quotePrefix="1" applyNumberFormat="1" applyFont="1" applyAlignment="1" applyProtection="1">
      <alignment horizontal="right"/>
    </xf>
    <xf numFmtId="49" fontId="14" fillId="0" borderId="0" xfId="0" applyNumberFormat="1" applyFont="1" applyAlignment="1" applyProtection="1"/>
    <xf numFmtId="0" fontId="43" fillId="0" borderId="0" xfId="0" applyFont="1"/>
    <xf numFmtId="49" fontId="43" fillId="0" borderId="0" xfId="0" applyNumberFormat="1" applyFont="1"/>
    <xf numFmtId="0" fontId="43" fillId="0" borderId="0" xfId="0" applyFont="1" applyProtection="1"/>
    <xf numFmtId="49" fontId="43" fillId="0" borderId="0" xfId="0" applyNumberFormat="1" applyFont="1" applyProtection="1"/>
    <xf numFmtId="0" fontId="43" fillId="0" borderId="0" xfId="0" applyFont="1" applyAlignment="1" applyProtection="1">
      <alignment horizontal="right"/>
    </xf>
    <xf numFmtId="0" fontId="43" fillId="0" borderId="0" xfId="0" applyFont="1" applyAlignment="1">
      <alignment horizontal="right"/>
    </xf>
    <xf numFmtId="0" fontId="44" fillId="0" borderId="0" xfId="0" applyFont="1" applyProtection="1"/>
    <xf numFmtId="49" fontId="2" fillId="0" borderId="1" xfId="0" applyNumberFormat="1" applyFont="1" applyBorder="1" applyProtection="1"/>
    <xf numFmtId="0" fontId="41" fillId="0" borderId="1" xfId="0" applyFont="1" applyBorder="1" applyProtection="1"/>
    <xf numFmtId="49" fontId="9" fillId="0" borderId="1" xfId="0" applyNumberFormat="1" applyFont="1" applyBorder="1" applyAlignment="1" applyProtection="1">
      <alignment horizontal="right"/>
    </xf>
    <xf numFmtId="0" fontId="28" fillId="0" borderId="1" xfId="0" applyFont="1" applyBorder="1" applyProtection="1"/>
    <xf numFmtId="49" fontId="0" fillId="0" borderId="1" xfId="0" applyNumberFormat="1" applyBorder="1" applyProtection="1"/>
    <xf numFmtId="49" fontId="2" fillId="0" borderId="1" xfId="0" applyNumberFormat="1" applyFont="1" applyBorder="1" applyAlignment="1" applyProtection="1">
      <alignment horizontal="center"/>
    </xf>
    <xf numFmtId="49" fontId="43" fillId="0" borderId="0" xfId="0" applyNumberFormat="1" applyFont="1" applyAlignment="1" applyProtection="1">
      <alignment horizontal="center"/>
    </xf>
    <xf numFmtId="49" fontId="1" fillId="0" borderId="0" xfId="0" applyNumberFormat="1" applyFont="1" applyFill="1" applyProtection="1"/>
    <xf numFmtId="49" fontId="8" fillId="2" borderId="0" xfId="0" applyNumberFormat="1" applyFont="1" applyFill="1" applyAlignment="1" applyProtection="1">
      <alignment horizontal="left"/>
      <protection locked="0"/>
    </xf>
    <xf numFmtId="49" fontId="7" fillId="0" borderId="0" xfId="0" applyNumberFormat="1" applyFont="1" applyAlignment="1" applyProtection="1">
      <alignment horizontal="left"/>
    </xf>
    <xf numFmtId="49" fontId="8" fillId="0" borderId="0" xfId="0" applyNumberFormat="1" applyFont="1" applyAlignment="1" applyProtection="1">
      <alignment horizontal="left"/>
    </xf>
    <xf numFmtId="49" fontId="8" fillId="0" borderId="0" xfId="0" quotePrefix="1" applyNumberFormat="1" applyFont="1" applyAlignment="1" applyProtection="1">
      <alignment horizontal="left"/>
    </xf>
    <xf numFmtId="2" fontId="1" fillId="0" borderId="0" xfId="0" applyNumberFormat="1" applyFont="1" applyAlignment="1" applyProtection="1">
      <alignment horizontal="right"/>
    </xf>
    <xf numFmtId="2" fontId="9" fillId="0" borderId="0" xfId="0" applyNumberFormat="1" applyFont="1" applyAlignment="1" applyProtection="1">
      <alignment horizontal="right"/>
    </xf>
    <xf numFmtId="2" fontId="1" fillId="0" borderId="0" xfId="0" quotePrefix="1" applyNumberFormat="1" applyFont="1" applyAlignment="1" applyProtection="1">
      <alignment horizontal="right"/>
    </xf>
    <xf numFmtId="2" fontId="1" fillId="0" borderId="0" xfId="0" applyNumberFormat="1" applyFont="1" applyBorder="1" applyAlignment="1" applyProtection="1">
      <alignment horizontal="right"/>
    </xf>
    <xf numFmtId="2" fontId="0" fillId="0" borderId="0" xfId="0" applyNumberFormat="1"/>
    <xf numFmtId="49" fontId="8" fillId="2" borderId="0" xfId="0" applyNumberFormat="1" applyFont="1" applyFill="1" applyBorder="1" applyAlignment="1" applyProtection="1">
      <alignment horizontal="left"/>
      <protection locked="0"/>
    </xf>
    <xf numFmtId="49" fontId="0" fillId="2" borderId="0" xfId="0" applyNumberFormat="1" applyFill="1" applyProtection="1">
      <protection locked="0"/>
    </xf>
    <xf numFmtId="166" fontId="1" fillId="0" borderId="0" xfId="0" applyNumberFormat="1" applyFont="1" applyAlignment="1" applyProtection="1">
      <alignment horizontal="right"/>
    </xf>
    <xf numFmtId="166" fontId="43" fillId="0" borderId="0" xfId="0" applyNumberFormat="1" applyFont="1" applyAlignment="1" applyProtection="1">
      <alignment horizontal="center"/>
    </xf>
    <xf numFmtId="49" fontId="45" fillId="0" borderId="0" xfId="0" applyNumberFormat="1" applyFont="1" applyAlignment="1" applyProtection="1">
      <alignment horizontal="center"/>
    </xf>
    <xf numFmtId="0" fontId="43" fillId="0" borderId="0" xfId="0" applyFont="1" applyAlignment="1" applyProtection="1">
      <alignment horizontal="center"/>
    </xf>
    <xf numFmtId="0" fontId="43" fillId="0" borderId="0" xfId="0" applyFont="1" applyAlignment="1">
      <alignment horizontal="center"/>
    </xf>
    <xf numFmtId="49" fontId="45" fillId="0" borderId="0" xfId="0" applyNumberFormat="1" applyFont="1" applyAlignment="1">
      <alignment horizontal="center"/>
    </xf>
    <xf numFmtId="166" fontId="43" fillId="0" borderId="0" xfId="0" applyNumberFormat="1" applyFont="1" applyAlignment="1" applyProtection="1">
      <alignment horizontal="right"/>
    </xf>
    <xf numFmtId="166" fontId="43" fillId="0" borderId="0" xfId="0" applyNumberFormat="1" applyFont="1" applyProtection="1"/>
    <xf numFmtId="2" fontId="43" fillId="0" borderId="0" xfId="0" applyNumberFormat="1" applyFont="1" applyProtection="1"/>
    <xf numFmtId="2" fontId="1" fillId="0" borderId="0" xfId="0" applyNumberFormat="1" applyFont="1" applyFill="1" applyBorder="1" applyAlignment="1" applyProtection="1">
      <alignment horizontal="right"/>
    </xf>
    <xf numFmtId="0" fontId="28" fillId="10" borderId="0" xfId="0" applyFont="1" applyFill="1"/>
    <xf numFmtId="0" fontId="0" fillId="3" borderId="20" xfId="0" applyFill="1" applyBorder="1"/>
    <xf numFmtId="0" fontId="1" fillId="12" borderId="1" xfId="0" applyNumberFormat="1" applyFont="1" applyFill="1" applyBorder="1" applyProtection="1">
      <protection locked="0"/>
    </xf>
    <xf numFmtId="0" fontId="2" fillId="0" borderId="0" xfId="0" applyNumberFormat="1" applyFont="1" applyBorder="1" applyAlignment="1" applyProtection="1">
      <alignment horizontal="center"/>
    </xf>
    <xf numFmtId="0" fontId="7" fillId="0" borderId="0" xfId="0" applyFont="1" applyAlignment="1" applyProtection="1">
      <alignment horizontal="center"/>
    </xf>
    <xf numFmtId="166" fontId="43" fillId="0" borderId="0" xfId="0" applyNumberFormat="1" applyFont="1"/>
    <xf numFmtId="2" fontId="43" fillId="0" borderId="0" xfId="0" applyNumberFormat="1" applyFont="1"/>
    <xf numFmtId="166" fontId="43" fillId="0" borderId="0" xfId="0" applyNumberFormat="1" applyFont="1" applyAlignment="1">
      <alignment horizontal="right"/>
    </xf>
    <xf numFmtId="166" fontId="0" fillId="0" borderId="0" xfId="0" applyNumberFormat="1"/>
    <xf numFmtId="0" fontId="0" fillId="13" borderId="0" xfId="0" applyFill="1" applyProtection="1"/>
    <xf numFmtId="0" fontId="0" fillId="13" borderId="0" xfId="0" applyFill="1" applyAlignment="1" applyProtection="1">
      <alignment horizontal="right"/>
    </xf>
    <xf numFmtId="0" fontId="0" fillId="6" borderId="0" xfId="0" applyFill="1" applyProtection="1"/>
    <xf numFmtId="0" fontId="0" fillId="6" borderId="0" xfId="0" applyFill="1" applyAlignment="1" applyProtection="1">
      <alignment horizontal="right"/>
    </xf>
    <xf numFmtId="0" fontId="0" fillId="7" borderId="0" xfId="0" applyFill="1" applyProtection="1"/>
    <xf numFmtId="0" fontId="0" fillId="7" borderId="0" xfId="0" applyFill="1" applyAlignment="1" applyProtection="1">
      <alignment horizontal="right"/>
    </xf>
    <xf numFmtId="0" fontId="0" fillId="14" borderId="0" xfId="0" applyFill="1" applyProtection="1"/>
    <xf numFmtId="0" fontId="0" fillId="14" borderId="0" xfId="0" applyFill="1" applyAlignment="1" applyProtection="1">
      <alignment horizontal="right"/>
    </xf>
    <xf numFmtId="0" fontId="0" fillId="8" borderId="0" xfId="0" applyFill="1" applyProtection="1"/>
    <xf numFmtId="0" fontId="0" fillId="8" borderId="0" xfId="0" applyFill="1" applyAlignment="1" applyProtection="1">
      <alignment horizontal="right"/>
    </xf>
    <xf numFmtId="0" fontId="0" fillId="9" borderId="0" xfId="0" applyFill="1" applyProtection="1"/>
    <xf numFmtId="0" fontId="0" fillId="9" borderId="0" xfId="0" applyFill="1" applyAlignment="1" applyProtection="1">
      <alignment horizontal="right"/>
    </xf>
    <xf numFmtId="0" fontId="40" fillId="0" borderId="0" xfId="0" applyFont="1" applyAlignment="1" applyProtection="1">
      <alignment horizontal="center"/>
    </xf>
    <xf numFmtId="0" fontId="40" fillId="0" borderId="0" xfId="0" applyFont="1" applyFill="1" applyAlignment="1" applyProtection="1">
      <alignment horizontal="center"/>
    </xf>
    <xf numFmtId="0" fontId="40" fillId="0" borderId="0" xfId="0" quotePrefix="1" applyFont="1" applyAlignment="1" applyProtection="1">
      <alignment horizontal="center"/>
    </xf>
    <xf numFmtId="0" fontId="6" fillId="15" borderId="0" xfId="0" applyFont="1" applyFill="1" applyAlignment="1" applyProtection="1">
      <alignment horizontal="center"/>
    </xf>
    <xf numFmtId="0" fontId="6" fillId="6" borderId="0" xfId="0" applyFont="1" applyFill="1" applyAlignment="1" applyProtection="1">
      <alignment horizontal="center"/>
    </xf>
    <xf numFmtId="0" fontId="6" fillId="7" borderId="0" xfId="0" applyFont="1" applyFill="1" applyAlignment="1" applyProtection="1">
      <alignment horizontal="center"/>
    </xf>
    <xf numFmtId="0" fontId="6" fillId="16" borderId="0" xfId="0" applyFont="1" applyFill="1" applyAlignment="1" applyProtection="1">
      <alignment horizontal="center"/>
    </xf>
    <xf numFmtId="0" fontId="6" fillId="17" borderId="0" xfId="0" applyFont="1" applyFill="1" applyAlignment="1" applyProtection="1">
      <alignment horizontal="center"/>
    </xf>
    <xf numFmtId="0" fontId="40" fillId="0" borderId="0" xfId="0" quotePrefix="1" applyFont="1" applyFill="1" applyAlignment="1" applyProtection="1">
      <alignment horizontal="center"/>
    </xf>
    <xf numFmtId="0" fontId="40" fillId="0" borderId="0" xfId="0" applyFont="1" applyAlignment="1">
      <alignment horizontal="center"/>
    </xf>
    <xf numFmtId="0" fontId="35" fillId="0" borderId="18" xfId="0" applyFont="1" applyBorder="1" applyAlignment="1" applyProtection="1">
      <alignment horizontal="center"/>
    </xf>
    <xf numFmtId="0" fontId="0" fillId="0" borderId="18" xfId="0" applyBorder="1" applyAlignment="1" applyProtection="1">
      <alignment horizontal="center"/>
    </xf>
    <xf numFmtId="0" fontId="0" fillId="0" borderId="18" xfId="0" applyFill="1" applyBorder="1" applyAlignment="1" applyProtection="1">
      <alignment horizontal="center"/>
    </xf>
    <xf numFmtId="0" fontId="0" fillId="0" borderId="18" xfId="0" applyNumberFormat="1" applyFill="1" applyBorder="1" applyAlignment="1" applyProtection="1">
      <alignment horizontal="center"/>
    </xf>
    <xf numFmtId="164" fontId="0" fillId="0" borderId="18" xfId="0" applyNumberFormat="1" applyFill="1" applyBorder="1" applyAlignment="1" applyProtection="1">
      <alignment horizontal="center"/>
    </xf>
    <xf numFmtId="0" fontId="46" fillId="0" borderId="18" xfId="0" applyFont="1" applyBorder="1" applyAlignment="1" applyProtection="1">
      <alignment horizontal="center"/>
    </xf>
    <xf numFmtId="0" fontId="47" fillId="0" borderId="18" xfId="0" applyFont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0" fillId="15" borderId="18" xfId="0" applyFill="1" applyBorder="1" applyAlignment="1" applyProtection="1">
      <alignment horizontal="center"/>
      <protection locked="0"/>
    </xf>
    <xf numFmtId="0" fontId="3" fillId="15" borderId="18" xfId="0" applyFont="1" applyFill="1" applyBorder="1" applyAlignment="1" applyProtection="1">
      <alignment horizontal="center"/>
    </xf>
    <xf numFmtId="0" fontId="0" fillId="6" borderId="18" xfId="0" applyFill="1" applyBorder="1" applyAlignment="1" applyProtection="1">
      <alignment horizontal="center"/>
      <protection locked="0"/>
    </xf>
    <xf numFmtId="0" fontId="3" fillId="6" borderId="18" xfId="0" applyFont="1" applyFill="1" applyBorder="1" applyAlignment="1" applyProtection="1">
      <alignment horizontal="center"/>
    </xf>
    <xf numFmtId="0" fontId="0" fillId="6" borderId="18" xfId="0" applyFill="1" applyBorder="1" applyAlignment="1" applyProtection="1">
      <alignment horizontal="center"/>
    </xf>
    <xf numFmtId="0" fontId="0" fillId="7" borderId="18" xfId="0" applyFill="1" applyBorder="1" applyAlignment="1" applyProtection="1">
      <alignment horizontal="center"/>
      <protection locked="0"/>
    </xf>
    <xf numFmtId="0" fontId="3" fillId="7" borderId="18" xfId="0" applyFont="1" applyFill="1" applyBorder="1" applyAlignment="1" applyProtection="1">
      <alignment horizontal="center"/>
    </xf>
    <xf numFmtId="0" fontId="0" fillId="7" borderId="18" xfId="0" applyFill="1" applyBorder="1" applyAlignment="1" applyProtection="1">
      <alignment horizontal="center"/>
    </xf>
    <xf numFmtId="0" fontId="3" fillId="0" borderId="18" xfId="0" applyFont="1" applyFill="1" applyBorder="1" applyAlignment="1" applyProtection="1">
      <alignment horizontal="center"/>
    </xf>
    <xf numFmtId="0" fontId="0" fillId="16" borderId="18" xfId="0" applyFill="1" applyBorder="1" applyAlignment="1" applyProtection="1">
      <alignment horizontal="center"/>
      <protection locked="0"/>
    </xf>
    <xf numFmtId="0" fontId="3" fillId="16" borderId="18" xfId="0" applyFont="1" applyFill="1" applyBorder="1" applyAlignment="1" applyProtection="1">
      <alignment horizontal="center"/>
    </xf>
    <xf numFmtId="0" fontId="0" fillId="16" borderId="18" xfId="0" applyFill="1" applyBorder="1" applyAlignment="1" applyProtection="1">
      <alignment horizontal="center"/>
    </xf>
    <xf numFmtId="0" fontId="0" fillId="17" borderId="18" xfId="0" applyFill="1" applyBorder="1" applyAlignment="1" applyProtection="1">
      <alignment horizontal="center"/>
      <protection locked="0"/>
    </xf>
    <xf numFmtId="0" fontId="3" fillId="17" borderId="18" xfId="0" applyFont="1" applyFill="1" applyBorder="1" applyAlignment="1" applyProtection="1">
      <alignment horizontal="center"/>
    </xf>
    <xf numFmtId="0" fontId="0" fillId="17" borderId="18" xfId="0" applyFill="1" applyBorder="1" applyAlignment="1" applyProtection="1">
      <alignment horizontal="center"/>
    </xf>
    <xf numFmtId="0" fontId="2" fillId="0" borderId="18" xfId="0" applyFont="1" applyFill="1" applyBorder="1" applyAlignment="1" applyProtection="1">
      <alignment horizontal="center"/>
    </xf>
    <xf numFmtId="0" fontId="0" fillId="0" borderId="18" xfId="0" applyBorder="1" applyAlignment="1">
      <alignment horizontal="center"/>
    </xf>
    <xf numFmtId="0" fontId="28" fillId="0" borderId="18" xfId="0" applyFont="1" applyBorder="1" applyAlignment="1">
      <alignment horizontal="center"/>
    </xf>
    <xf numFmtId="14" fontId="0" fillId="0" borderId="18" xfId="0" applyNumberFormat="1" applyFill="1" applyBorder="1" applyAlignment="1" applyProtection="1">
      <alignment horizontal="center"/>
    </xf>
    <xf numFmtId="0" fontId="22" fillId="0" borderId="0" xfId="0" applyFont="1" applyBorder="1" applyAlignment="1" applyProtection="1"/>
    <xf numFmtId="0" fontId="21" fillId="0" borderId="21" xfId="0" applyFont="1" applyBorder="1" applyAlignment="1" applyProtection="1">
      <alignment horizontal="left"/>
    </xf>
    <xf numFmtId="0" fontId="21" fillId="0" borderId="22" xfId="0" applyFont="1" applyBorder="1" applyAlignment="1" applyProtection="1">
      <alignment horizontal="left"/>
    </xf>
    <xf numFmtId="0" fontId="21" fillId="0" borderId="22" xfId="0" applyFont="1" applyBorder="1" applyAlignment="1" applyProtection="1"/>
    <xf numFmtId="0" fontId="22" fillId="5" borderId="0" xfId="0" applyFont="1" applyFill="1" applyProtection="1"/>
    <xf numFmtId="0" fontId="21" fillId="4" borderId="0" xfId="0" applyFont="1" applyFill="1" applyProtection="1"/>
    <xf numFmtId="0" fontId="22" fillId="4" borderId="0" xfId="0" applyFont="1" applyFill="1" applyProtection="1"/>
    <xf numFmtId="0" fontId="22" fillId="3" borderId="0" xfId="0" applyFont="1" applyFill="1" applyAlignment="1" applyProtection="1">
      <alignment horizontal="center"/>
    </xf>
    <xf numFmtId="0" fontId="23" fillId="0" borderId="0" xfId="0" applyFont="1" applyProtection="1"/>
    <xf numFmtId="0" fontId="0" fillId="0" borderId="0" xfId="0" applyBorder="1" applyAlignment="1" applyProtection="1">
      <alignment horizontal="left"/>
    </xf>
    <xf numFmtId="0" fontId="22" fillId="0" borderId="0" xfId="0" applyFont="1" applyBorder="1" applyAlignment="1" applyProtection="1">
      <alignment horizontal="left"/>
    </xf>
    <xf numFmtId="0" fontId="22" fillId="0" borderId="0" xfId="0" applyFont="1" applyAlignment="1" applyProtection="1"/>
    <xf numFmtId="0" fontId="0" fillId="10" borderId="0" xfId="0" applyFill="1" applyProtection="1"/>
    <xf numFmtId="0" fontId="0" fillId="18" borderId="0" xfId="0" applyFill="1" applyProtection="1"/>
    <xf numFmtId="0" fontId="0" fillId="15" borderId="0" xfId="0" applyFill="1" applyProtection="1"/>
    <xf numFmtId="0" fontId="0" fillId="10" borderId="0" xfId="0" applyFill="1" applyAlignment="1" applyProtection="1">
      <alignment horizontal="center"/>
    </xf>
    <xf numFmtId="0" fontId="0" fillId="19" borderId="0" xfId="0" applyFill="1" applyAlignment="1" applyProtection="1">
      <alignment horizontal="center"/>
    </xf>
    <xf numFmtId="0" fontId="22" fillId="20" borderId="0" xfId="0" applyFont="1" applyFill="1" applyProtection="1"/>
    <xf numFmtId="49" fontId="0" fillId="0" borderId="0" xfId="0" applyNumberFormat="1" applyAlignment="1" applyProtection="1">
      <alignment horizontal="center"/>
    </xf>
    <xf numFmtId="49" fontId="21" fillId="0" borderId="23" xfId="0" applyNumberFormat="1" applyFont="1" applyBorder="1" applyAlignment="1" applyProtection="1">
      <alignment horizontal="center"/>
    </xf>
    <xf numFmtId="49" fontId="22" fillId="0" borderId="0" xfId="0" applyNumberFormat="1" applyFont="1" applyBorder="1" applyAlignment="1" applyProtection="1">
      <alignment horizontal="center"/>
    </xf>
    <xf numFmtId="49" fontId="22" fillId="0" borderId="0" xfId="0" applyNumberFormat="1" applyFont="1" applyAlignment="1" applyProtection="1">
      <alignment horizontal="center"/>
    </xf>
    <xf numFmtId="49" fontId="0" fillId="0" borderId="0" xfId="0" applyNumberFormat="1" applyAlignment="1">
      <alignment horizontal="center"/>
    </xf>
    <xf numFmtId="0" fontId="28" fillId="0" borderId="0" xfId="0" applyFont="1" applyAlignment="1">
      <alignment horizontal="right"/>
    </xf>
    <xf numFmtId="14" fontId="28" fillId="0" borderId="0" xfId="0" applyNumberFormat="1" applyFont="1" applyAlignment="1">
      <alignment horizontal="right"/>
    </xf>
    <xf numFmtId="14" fontId="28" fillId="0" borderId="0" xfId="0" applyNumberFormat="1" applyFont="1" applyAlignment="1">
      <alignment horizontal="center"/>
    </xf>
    <xf numFmtId="0" fontId="22" fillId="21" borderId="24" xfId="0" applyFont="1" applyFill="1" applyBorder="1" applyAlignment="1" applyProtection="1">
      <alignment horizontal="left"/>
      <protection locked="0"/>
    </xf>
    <xf numFmtId="0" fontId="22" fillId="21" borderId="24" xfId="0" applyFont="1" applyFill="1" applyBorder="1" applyAlignment="1" applyProtection="1">
      <protection locked="0"/>
    </xf>
    <xf numFmtId="0" fontId="22" fillId="21" borderId="25" xfId="0" applyFont="1" applyFill="1" applyBorder="1" applyAlignment="1" applyProtection="1">
      <protection locked="0"/>
    </xf>
    <xf numFmtId="0" fontId="22" fillId="21" borderId="26" xfId="0" applyFont="1" applyFill="1" applyBorder="1" applyAlignment="1" applyProtection="1">
      <protection locked="0"/>
    </xf>
    <xf numFmtId="0" fontId="0" fillId="18" borderId="27" xfId="0" applyFill="1" applyBorder="1" applyProtection="1">
      <protection locked="0"/>
    </xf>
    <xf numFmtId="0" fontId="0" fillId="15" borderId="27" xfId="0" applyFill="1" applyBorder="1" applyProtection="1">
      <protection locked="0"/>
    </xf>
    <xf numFmtId="0" fontId="0" fillId="18" borderId="27" xfId="0" applyFill="1" applyBorder="1" applyProtection="1"/>
    <xf numFmtId="0" fontId="0" fillId="15" borderId="27" xfId="0" applyFill="1" applyBorder="1" applyProtection="1"/>
    <xf numFmtId="0" fontId="23" fillId="18" borderId="27" xfId="0" applyFont="1" applyFill="1" applyBorder="1" applyProtection="1">
      <protection locked="0"/>
    </xf>
    <xf numFmtId="0" fontId="23" fillId="0" borderId="27" xfId="0" applyFont="1" applyBorder="1" applyProtection="1"/>
    <xf numFmtId="2" fontId="23" fillId="0" borderId="27" xfId="0" applyNumberFormat="1" applyFont="1" applyBorder="1" applyProtection="1"/>
    <xf numFmtId="0" fontId="23" fillId="0" borderId="27" xfId="0" applyFont="1" applyFill="1" applyBorder="1" applyProtection="1"/>
    <xf numFmtId="0" fontId="8" fillId="0" borderId="27" xfId="0" applyFont="1" applyBorder="1" applyProtection="1">
      <protection locked="0"/>
    </xf>
    <xf numFmtId="0" fontId="23" fillId="0" borderId="27" xfId="0" applyFont="1" applyBorder="1" applyProtection="1">
      <protection locked="0"/>
    </xf>
    <xf numFmtId="49" fontId="22" fillId="21" borderId="28" xfId="0" applyNumberFormat="1" applyFont="1" applyFill="1" applyBorder="1" applyAlignment="1" applyProtection="1">
      <alignment horizontal="center"/>
      <protection locked="0"/>
    </xf>
    <xf numFmtId="0" fontId="48" fillId="20" borderId="0" xfId="0" applyFont="1" applyFill="1" applyProtection="1"/>
    <xf numFmtId="0" fontId="0" fillId="22" borderId="18" xfId="0" applyFill="1" applyBorder="1" applyAlignment="1" applyProtection="1">
      <alignment horizontal="center"/>
      <protection locked="0"/>
    </xf>
    <xf numFmtId="0" fontId="49" fillId="10" borderId="0" xfId="0" applyFont="1" applyFill="1"/>
    <xf numFmtId="165" fontId="6" fillId="23" borderId="0" xfId="0" applyNumberFormat="1" applyFont="1" applyFill="1" applyAlignment="1" applyProtection="1">
      <alignment horizontal="left"/>
      <protection locked="0"/>
    </xf>
    <xf numFmtId="2" fontId="8" fillId="23" borderId="29" xfId="0" applyNumberFormat="1" applyFont="1" applyFill="1" applyBorder="1" applyAlignment="1" applyProtection="1">
      <alignment horizontal="center"/>
      <protection locked="0"/>
    </xf>
    <xf numFmtId="0" fontId="8" fillId="23" borderId="29" xfId="0" applyFont="1" applyFill="1" applyBorder="1" applyAlignment="1" applyProtection="1">
      <alignment horizontal="center"/>
      <protection locked="0"/>
    </xf>
    <xf numFmtId="0" fontId="0" fillId="23" borderId="1" xfId="0" applyFont="1" applyFill="1" applyBorder="1" applyAlignment="1" applyProtection="1">
      <alignment horizontal="center"/>
    </xf>
    <xf numFmtId="0" fontId="42" fillId="3" borderId="0" xfId="0" applyFont="1" applyFill="1"/>
    <xf numFmtId="165" fontId="44" fillId="0" borderId="0" xfId="0" applyNumberFormat="1" applyFont="1" applyProtection="1"/>
    <xf numFmtId="0" fontId="48" fillId="21" borderId="30" xfId="0" applyFont="1" applyFill="1" applyBorder="1" applyAlignment="1" applyProtection="1">
      <alignment horizontal="left"/>
      <protection locked="0"/>
    </xf>
    <xf numFmtId="0" fontId="48" fillId="21" borderId="31" xfId="0" applyFont="1" applyFill="1" applyBorder="1" applyAlignment="1" applyProtection="1">
      <alignment horizontal="left"/>
      <protection locked="0"/>
    </xf>
    <xf numFmtId="0" fontId="22" fillId="21" borderId="32" xfId="0" applyFont="1" applyFill="1" applyBorder="1" applyAlignment="1" applyProtection="1">
      <alignment horizontal="left"/>
      <protection locked="0"/>
    </xf>
    <xf numFmtId="49" fontId="22" fillId="21" borderId="33" xfId="0" applyNumberFormat="1" applyFont="1" applyFill="1" applyBorder="1" applyAlignment="1" applyProtection="1">
      <alignment horizontal="center"/>
      <protection locked="0"/>
    </xf>
    <xf numFmtId="0" fontId="50" fillId="10" borderId="0" xfId="0" applyFont="1" applyFill="1"/>
    <xf numFmtId="0" fontId="2" fillId="10" borderId="0" xfId="0" applyFont="1" applyFill="1" applyProtection="1"/>
    <xf numFmtId="0" fontId="50" fillId="10" borderId="0" xfId="0" applyFont="1" applyFill="1" applyProtection="1"/>
    <xf numFmtId="0" fontId="0" fillId="10" borderId="0" xfId="0" applyFill="1" applyBorder="1" applyProtection="1"/>
    <xf numFmtId="0" fontId="0" fillId="10" borderId="0" xfId="0" applyFont="1" applyFill="1" applyBorder="1"/>
    <xf numFmtId="0" fontId="0" fillId="10" borderId="0" xfId="0" applyFill="1" applyBorder="1"/>
    <xf numFmtId="0" fontId="1" fillId="0" borderId="0" xfId="0" applyFont="1" applyAlignment="1" applyProtection="1">
      <alignment horizontal="center" textRotation="88"/>
    </xf>
    <xf numFmtId="0" fontId="51" fillId="0" borderId="29" xfId="0" applyFont="1" applyFill="1" applyBorder="1" applyAlignment="1" applyProtection="1">
      <alignment horizontal="center"/>
    </xf>
    <xf numFmtId="0" fontId="51" fillId="0" borderId="29" xfId="0" applyNumberFormat="1" applyFont="1" applyFill="1" applyBorder="1" applyAlignment="1" applyProtection="1">
      <alignment horizontal="center"/>
    </xf>
    <xf numFmtId="0" fontId="1" fillId="0" borderId="0" xfId="0" applyFont="1" applyAlignment="1" applyProtection="1">
      <alignment horizontal="right" textRotation="90"/>
    </xf>
    <xf numFmtId="0" fontId="1" fillId="0" borderId="0" xfId="0" applyFont="1" applyAlignment="1" applyProtection="1">
      <alignment horizontal="center" textRotation="89"/>
    </xf>
    <xf numFmtId="0" fontId="1" fillId="0" borderId="0" xfId="0" applyFont="1" applyAlignment="1" applyProtection="1">
      <alignment horizontal="center" textRotation="90"/>
    </xf>
    <xf numFmtId="0" fontId="52" fillId="0" borderId="34" xfId="0" applyFont="1" applyBorder="1" applyAlignment="1">
      <alignment horizontal="center"/>
    </xf>
    <xf numFmtId="0" fontId="52" fillId="0" borderId="35" xfId="0" applyFont="1" applyBorder="1" applyAlignment="1">
      <alignment horizontal="center"/>
    </xf>
    <xf numFmtId="0" fontId="18" fillId="0" borderId="34" xfId="0" applyFont="1" applyBorder="1" applyAlignment="1">
      <alignment horizontal="center"/>
    </xf>
    <xf numFmtId="0" fontId="18" fillId="0" borderId="36" xfId="0" applyFont="1" applyBorder="1"/>
    <xf numFmtId="0" fontId="0" fillId="0" borderId="37" xfId="0" applyBorder="1"/>
    <xf numFmtId="0" fontId="53" fillId="10" borderId="0" xfId="0" applyFont="1" applyFill="1"/>
    <xf numFmtId="0" fontId="18" fillId="10" borderId="35" xfId="0" applyFont="1" applyFill="1" applyBorder="1" applyAlignment="1" applyProtection="1">
      <alignment horizontal="center"/>
      <protection locked="0"/>
    </xf>
    <xf numFmtId="0" fontId="8" fillId="18" borderId="27" xfId="0" applyFont="1" applyFill="1" applyBorder="1" applyProtection="1">
      <protection locked="0"/>
    </xf>
    <xf numFmtId="0" fontId="6" fillId="23" borderId="0" xfId="0" applyFont="1" applyFill="1" applyProtection="1">
      <protection locked="0"/>
    </xf>
    <xf numFmtId="0" fontId="19" fillId="23" borderId="0" xfId="0" applyFont="1" applyFill="1" applyProtection="1">
      <protection locked="0"/>
    </xf>
    <xf numFmtId="14" fontId="34" fillId="0" borderId="0" xfId="0" applyNumberFormat="1" applyFont="1" applyAlignment="1" applyProtection="1">
      <alignment horizontal="center"/>
    </xf>
    <xf numFmtId="0" fontId="8" fillId="0" borderId="0" xfId="0" applyFont="1" applyBorder="1" applyAlignment="1" applyProtection="1">
      <alignment horizontal="center" textRotation="90"/>
    </xf>
    <xf numFmtId="0" fontId="8" fillId="0" borderId="9" xfId="0" applyFont="1" applyBorder="1" applyAlignment="1" applyProtection="1">
      <alignment horizontal="center" textRotation="90"/>
    </xf>
    <xf numFmtId="0" fontId="14" fillId="0" borderId="0" xfId="0" applyFont="1" applyAlignment="1" applyProtection="1"/>
    <xf numFmtId="0" fontId="8" fillId="0" borderId="0" xfId="0" applyFont="1" applyAlignment="1" applyProtection="1">
      <alignment horizontal="center" textRotation="90"/>
    </xf>
    <xf numFmtId="0" fontId="1" fillId="0" borderId="0" xfId="0" applyFont="1" applyBorder="1" applyAlignment="1" applyProtection="1">
      <alignment horizontal="center" textRotation="180"/>
    </xf>
    <xf numFmtId="0" fontId="1" fillId="0" borderId="9" xfId="0" applyFont="1" applyBorder="1" applyAlignment="1" applyProtection="1">
      <alignment horizontal="center" textRotation="180"/>
    </xf>
    <xf numFmtId="14" fontId="33" fillId="0" borderId="0" xfId="0" applyNumberFormat="1" applyFont="1" applyAlignment="1" applyProtection="1">
      <alignment horizontal="center"/>
    </xf>
    <xf numFmtId="14" fontId="35" fillId="0" borderId="0" xfId="0" applyNumberFormat="1" applyFont="1" applyAlignment="1" applyProtection="1">
      <alignment horizontal="center"/>
    </xf>
    <xf numFmtId="0" fontId="28" fillId="0" borderId="0" xfId="0" applyFont="1"/>
    <xf numFmtId="0" fontId="28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ALResults%2020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"/>
      <sheetName val="Results"/>
      <sheetName val="print"/>
      <sheetName val="dist"/>
      <sheetName val="height"/>
      <sheetName val="Lanes"/>
      <sheetName val="nonscoring"/>
    </sheetNames>
    <sheetDataSet>
      <sheetData sheetId="0">
        <row r="326">
          <cell r="A326" t="str">
            <v>U17</v>
          </cell>
          <cell r="B326">
            <v>2</v>
          </cell>
        </row>
        <row r="327">
          <cell r="A327" t="str">
            <v>U20</v>
          </cell>
          <cell r="B327">
            <v>3</v>
          </cell>
        </row>
        <row r="328">
          <cell r="A328" t="str">
            <v>SM</v>
          </cell>
          <cell r="B328">
            <v>4</v>
          </cell>
        </row>
        <row r="329">
          <cell r="A329" t="str">
            <v>U23</v>
          </cell>
          <cell r="B329">
            <v>4</v>
          </cell>
        </row>
        <row r="330">
          <cell r="A330" t="str">
            <v>M40</v>
          </cell>
          <cell r="B330">
            <v>6</v>
          </cell>
        </row>
        <row r="331">
          <cell r="A331" t="str">
            <v>M45</v>
          </cell>
          <cell r="B331">
            <v>7</v>
          </cell>
        </row>
        <row r="332">
          <cell r="A332" t="str">
            <v>M50</v>
          </cell>
          <cell r="B332">
            <v>8</v>
          </cell>
        </row>
        <row r="333">
          <cell r="A333" t="str">
            <v>M55</v>
          </cell>
          <cell r="B333">
            <v>9</v>
          </cell>
        </row>
        <row r="334">
          <cell r="A334" t="str">
            <v>M60</v>
          </cell>
          <cell r="B334">
            <v>10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G93"/>
  <sheetViews>
    <sheetView tabSelected="1" topLeftCell="A46" zoomScale="85" zoomScaleNormal="85" workbookViewId="0">
      <selection activeCell="B53" sqref="B53:F53"/>
    </sheetView>
  </sheetViews>
  <sheetFormatPr defaultRowHeight="14.5" x14ac:dyDescent="0.35"/>
  <cols>
    <col min="1" max="1" width="5" customWidth="1"/>
    <col min="2" max="2" width="15.1796875" customWidth="1"/>
    <col min="3" max="3" width="12.81640625" customWidth="1"/>
    <col min="5" max="12" width="11.7265625" customWidth="1"/>
    <col min="13" max="13" width="17.26953125" customWidth="1"/>
    <col min="14" max="14" width="10.26953125" customWidth="1"/>
    <col min="16" max="16" width="15.1796875" customWidth="1"/>
  </cols>
  <sheetData>
    <row r="1" spans="1:20" x14ac:dyDescent="0.35">
      <c r="A1" s="2"/>
      <c r="B1" s="2"/>
      <c r="C1" s="38" t="s">
        <v>216</v>
      </c>
      <c r="D1" s="38" t="s">
        <v>245</v>
      </c>
      <c r="E1" s="54"/>
      <c r="F1" s="2"/>
      <c r="G1" s="39" t="s">
        <v>217</v>
      </c>
      <c r="H1" s="40"/>
      <c r="I1" s="40"/>
      <c r="J1" s="41"/>
      <c r="K1" s="41"/>
      <c r="L1" s="42"/>
      <c r="M1" s="42"/>
      <c r="N1" s="42"/>
      <c r="O1" s="41"/>
      <c r="P1" s="42"/>
      <c r="Q1" s="42"/>
      <c r="R1" s="42"/>
      <c r="S1" s="83"/>
      <c r="T1" s="83"/>
    </row>
    <row r="2" spans="1:20" ht="15" thickBot="1" x14ac:dyDescent="0.4">
      <c r="A2" s="2"/>
      <c r="B2" s="2"/>
      <c r="C2" s="38"/>
      <c r="D2" s="8" t="s">
        <v>0</v>
      </c>
      <c r="E2" s="55"/>
      <c r="F2" s="2"/>
      <c r="G2" s="43" t="s">
        <v>413</v>
      </c>
      <c r="H2" s="41"/>
      <c r="I2" s="41"/>
      <c r="J2" s="41"/>
      <c r="K2" s="41"/>
      <c r="L2" s="42"/>
      <c r="M2" s="42"/>
      <c r="N2" s="42"/>
      <c r="O2" s="41"/>
      <c r="P2" s="42"/>
      <c r="Q2" s="42"/>
      <c r="R2" s="42"/>
      <c r="S2" s="83"/>
      <c r="T2" s="83"/>
    </row>
    <row r="3" spans="1:20" ht="15" thickBot="1" x14ac:dyDescent="0.4">
      <c r="A3" s="40" t="s">
        <v>218</v>
      </c>
      <c r="B3" s="41"/>
      <c r="C3" s="306" t="s">
        <v>426</v>
      </c>
      <c r="D3" s="307" t="s">
        <v>425</v>
      </c>
      <c r="E3" s="63" t="s">
        <v>284</v>
      </c>
      <c r="F3" s="2"/>
      <c r="G3" s="78" t="s">
        <v>253</v>
      </c>
      <c r="H3" s="42"/>
      <c r="I3" s="42"/>
      <c r="J3" s="41"/>
      <c r="K3" s="41"/>
      <c r="L3" s="42"/>
      <c r="M3" s="42"/>
      <c r="N3" s="42"/>
      <c r="O3" s="41"/>
      <c r="P3" s="42"/>
      <c r="Q3" s="42"/>
      <c r="R3" s="42"/>
      <c r="S3" s="83"/>
      <c r="T3" s="83"/>
    </row>
    <row r="4" spans="1:20" ht="15" thickBot="1" x14ac:dyDescent="0.4">
      <c r="A4" s="40" t="s">
        <v>219</v>
      </c>
      <c r="B4" s="41"/>
      <c r="C4" s="307" t="s">
        <v>427</v>
      </c>
      <c r="D4" s="307" t="s">
        <v>428</v>
      </c>
      <c r="E4" s="63" t="s">
        <v>285</v>
      </c>
      <c r="F4" s="2"/>
      <c r="G4" s="44" t="s">
        <v>247</v>
      </c>
      <c r="H4" s="42"/>
      <c r="I4" s="42"/>
      <c r="J4" s="41"/>
      <c r="K4" s="41"/>
      <c r="L4" s="42"/>
      <c r="M4" s="42"/>
      <c r="N4" s="42"/>
      <c r="O4" s="41"/>
      <c r="P4" s="42"/>
      <c r="Q4" s="42"/>
      <c r="R4" s="42"/>
      <c r="S4" s="83"/>
      <c r="T4" s="83"/>
    </row>
    <row r="5" spans="1:20" ht="15" thickBot="1" x14ac:dyDescent="0.4">
      <c r="A5" s="40" t="s">
        <v>220</v>
      </c>
      <c r="B5" s="41"/>
      <c r="C5" s="307" t="s">
        <v>429</v>
      </c>
      <c r="D5" s="307" t="s">
        <v>430</v>
      </c>
      <c r="E5" s="63" t="s">
        <v>286</v>
      </c>
      <c r="F5" s="2"/>
      <c r="G5" s="44" t="s">
        <v>221</v>
      </c>
      <c r="H5" s="42"/>
      <c r="I5" s="42"/>
      <c r="J5" s="41"/>
      <c r="K5" s="41"/>
      <c r="L5" s="42"/>
      <c r="M5" s="42"/>
      <c r="N5" s="42"/>
      <c r="O5" s="41"/>
      <c r="P5" s="42"/>
      <c r="Q5" s="42"/>
      <c r="R5" s="42"/>
      <c r="S5" s="83"/>
      <c r="T5" s="83"/>
    </row>
    <row r="6" spans="1:20" ht="15" thickBot="1" x14ac:dyDescent="0.4">
      <c r="A6" s="2"/>
      <c r="B6" s="2"/>
      <c r="C6" s="307" t="s">
        <v>431</v>
      </c>
      <c r="D6" s="307" t="s">
        <v>432</v>
      </c>
      <c r="E6" s="63" t="s">
        <v>287</v>
      </c>
      <c r="F6" s="2"/>
      <c r="G6" s="42"/>
      <c r="H6" s="42"/>
      <c r="I6" s="42"/>
      <c r="J6" s="41"/>
      <c r="K6" s="41"/>
      <c r="L6" s="42"/>
      <c r="M6" s="42"/>
      <c r="N6" s="42"/>
      <c r="O6" s="41"/>
      <c r="P6" s="42"/>
      <c r="Q6" s="42"/>
      <c r="R6" s="42"/>
      <c r="S6" s="83"/>
      <c r="T6" s="83"/>
    </row>
    <row r="7" spans="1:20" ht="15" thickBot="1" x14ac:dyDescent="0.4">
      <c r="A7" s="2"/>
      <c r="B7" s="2"/>
      <c r="C7" s="307" t="s">
        <v>433</v>
      </c>
      <c r="D7" s="307" t="s">
        <v>434</v>
      </c>
      <c r="E7" s="63" t="s">
        <v>288</v>
      </c>
      <c r="F7" s="2"/>
      <c r="G7" s="44" t="s">
        <v>254</v>
      </c>
      <c r="H7" s="42"/>
      <c r="I7" s="42"/>
      <c r="J7" s="42"/>
      <c r="K7" s="42"/>
      <c r="L7" s="42"/>
      <c r="M7" s="42"/>
      <c r="N7" s="42"/>
      <c r="O7" s="41"/>
      <c r="P7" s="42"/>
      <c r="Q7" s="42"/>
      <c r="R7" s="42"/>
      <c r="S7" s="83"/>
      <c r="T7" s="83"/>
    </row>
    <row r="8" spans="1:20" ht="15" thickBot="1" x14ac:dyDescent="0.4">
      <c r="A8" s="2"/>
      <c r="B8" s="2"/>
      <c r="C8" s="307" t="s">
        <v>435</v>
      </c>
      <c r="D8" s="307" t="s">
        <v>386</v>
      </c>
      <c r="E8" s="63" t="s">
        <v>289</v>
      </c>
      <c r="F8" s="2"/>
      <c r="G8" s="45"/>
      <c r="H8" s="42" t="s">
        <v>249</v>
      </c>
      <c r="I8" s="42"/>
      <c r="J8" s="40"/>
      <c r="K8" s="81" t="s">
        <v>51</v>
      </c>
      <c r="L8" s="79">
        <v>1</v>
      </c>
      <c r="M8" s="80" t="s">
        <v>215</v>
      </c>
      <c r="N8" s="80" t="s">
        <v>48</v>
      </c>
      <c r="O8" s="82" t="s">
        <v>248</v>
      </c>
      <c r="P8" s="204"/>
      <c r="Q8" s="42"/>
      <c r="R8" s="42"/>
      <c r="S8" s="83"/>
      <c r="T8" s="83"/>
    </row>
    <row r="9" spans="1:20" ht="15" thickBot="1" x14ac:dyDescent="0.4">
      <c r="A9" s="2"/>
      <c r="B9" s="2"/>
      <c r="C9" s="307" t="s">
        <v>6</v>
      </c>
      <c r="D9" s="307" t="s">
        <v>6</v>
      </c>
      <c r="E9" s="63" t="s">
        <v>290</v>
      </c>
      <c r="F9" s="2"/>
      <c r="G9" s="44" t="s">
        <v>250</v>
      </c>
      <c r="H9" s="42"/>
      <c r="I9" s="42"/>
      <c r="J9" s="41"/>
      <c r="K9" s="41"/>
      <c r="L9" s="42"/>
      <c r="M9" s="42"/>
      <c r="N9" s="42"/>
      <c r="O9" s="41"/>
      <c r="P9" s="42"/>
      <c r="Q9" s="42"/>
      <c r="R9" s="42"/>
      <c r="S9" s="83"/>
      <c r="T9" s="83"/>
    </row>
    <row r="10" spans="1:20" ht="15" thickBot="1" x14ac:dyDescent="0.4">
      <c r="A10" s="2"/>
      <c r="B10" s="2"/>
      <c r="C10" s="322" t="s">
        <v>418</v>
      </c>
      <c r="D10" s="323" t="s">
        <v>418</v>
      </c>
      <c r="E10" s="63"/>
      <c r="F10" s="2"/>
      <c r="G10" s="43" t="s">
        <v>251</v>
      </c>
      <c r="H10" s="42"/>
      <c r="I10" s="42"/>
      <c r="J10" s="41"/>
      <c r="K10" s="41"/>
      <c r="L10" s="42"/>
      <c r="M10" s="42"/>
      <c r="N10" s="42"/>
      <c r="O10" s="41"/>
      <c r="P10" s="42"/>
      <c r="Q10" s="42"/>
      <c r="R10" s="42"/>
      <c r="S10" s="83"/>
      <c r="T10" s="83"/>
    </row>
    <row r="11" spans="1:20" x14ac:dyDescent="0.35">
      <c r="A11" s="2"/>
      <c r="B11" s="46" t="s">
        <v>222</v>
      </c>
      <c r="C11" t="s">
        <v>223</v>
      </c>
      <c r="D11" t="s">
        <v>224</v>
      </c>
      <c r="E11" s="55"/>
      <c r="F11" s="2"/>
      <c r="G11" s="43" t="s">
        <v>252</v>
      </c>
      <c r="H11" s="42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83"/>
      <c r="T11" s="83"/>
    </row>
    <row r="12" spans="1:20" x14ac:dyDescent="0.35">
      <c r="A12" s="315" t="s">
        <v>416</v>
      </c>
      <c r="B12" s="316"/>
      <c r="C12" s="83"/>
      <c r="D12" s="83"/>
      <c r="E12" s="83"/>
      <c r="F12" s="273"/>
      <c r="G12" s="78" t="s">
        <v>383</v>
      </c>
      <c r="H12" s="42"/>
      <c r="I12" s="41"/>
      <c r="J12" s="41"/>
      <c r="K12" s="41"/>
      <c r="L12" s="41"/>
      <c r="M12" s="41"/>
      <c r="N12" s="41"/>
      <c r="O12" s="41"/>
      <c r="P12" s="41"/>
      <c r="Q12" s="41"/>
      <c r="R12" s="41"/>
      <c r="S12" s="83"/>
      <c r="T12" s="83"/>
    </row>
    <row r="13" spans="1:20" x14ac:dyDescent="0.35">
      <c r="A13" s="317" t="s">
        <v>417</v>
      </c>
      <c r="B13" s="318"/>
      <c r="C13" s="319"/>
      <c r="D13" s="319"/>
      <c r="E13" s="320"/>
      <c r="F13" s="273"/>
      <c r="G13" s="203" t="s">
        <v>384</v>
      </c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83"/>
      <c r="T13" s="83"/>
    </row>
    <row r="14" spans="1:20" x14ac:dyDescent="0.35">
      <c r="B14" t="s">
        <v>50</v>
      </c>
      <c r="C14" s="308" t="s">
        <v>225</v>
      </c>
      <c r="D14" s="308">
        <v>6</v>
      </c>
      <c r="E14" s="50"/>
      <c r="F14" s="50"/>
      <c r="G14" s="83"/>
      <c r="H14" s="42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83"/>
      <c r="T14" s="83"/>
    </row>
    <row r="15" spans="1:20" x14ac:dyDescent="0.35">
      <c r="B15" t="s">
        <v>414</v>
      </c>
      <c r="C15" s="308" t="s">
        <v>246</v>
      </c>
      <c r="D15" s="308">
        <v>5</v>
      </c>
      <c r="E15" s="50"/>
      <c r="F15" s="50"/>
      <c r="G15" s="84" t="s">
        <v>226</v>
      </c>
      <c r="H15" s="42"/>
      <c r="I15" s="51"/>
      <c r="J15" s="51"/>
      <c r="K15" s="51"/>
      <c r="L15" s="42"/>
      <c r="M15" s="42"/>
      <c r="N15" s="42"/>
      <c r="O15" s="42"/>
      <c r="P15" s="42"/>
      <c r="Q15" s="42"/>
      <c r="R15" s="42"/>
      <c r="S15" s="83"/>
      <c r="T15" s="83"/>
    </row>
    <row r="16" spans="1:20" x14ac:dyDescent="0.35">
      <c r="A16" s="2"/>
      <c r="B16" s="48"/>
      <c r="C16" s="308" t="s">
        <v>227</v>
      </c>
      <c r="D16" s="308">
        <v>4</v>
      </c>
      <c r="E16" s="50"/>
      <c r="F16" s="50"/>
      <c r="G16" s="83"/>
      <c r="H16" s="51"/>
      <c r="I16" s="51"/>
      <c r="J16" s="51"/>
      <c r="K16" s="51"/>
      <c r="L16" s="42"/>
      <c r="M16" s="42"/>
      <c r="N16" s="42"/>
      <c r="O16" s="42"/>
      <c r="P16" s="42"/>
      <c r="Q16" s="42"/>
      <c r="R16" s="42"/>
      <c r="S16" s="83"/>
      <c r="T16" s="83"/>
    </row>
    <row r="17" spans="1:20" x14ac:dyDescent="0.35">
      <c r="A17" s="2"/>
      <c r="B17" s="48"/>
      <c r="C17" s="308" t="s">
        <v>229</v>
      </c>
      <c r="D17" s="308">
        <v>3</v>
      </c>
      <c r="E17" s="50"/>
      <c r="F17" s="50"/>
      <c r="G17" s="84" t="s">
        <v>228</v>
      </c>
      <c r="H17" s="51"/>
      <c r="I17" s="51"/>
      <c r="J17" s="51"/>
      <c r="K17" s="51"/>
      <c r="L17" s="42"/>
      <c r="M17" s="42"/>
      <c r="N17" s="42"/>
      <c r="O17" s="42"/>
      <c r="P17" s="42"/>
      <c r="Q17" s="42"/>
      <c r="R17" s="42"/>
      <c r="S17" s="83"/>
      <c r="T17" s="83"/>
    </row>
    <row r="18" spans="1:20" x14ac:dyDescent="0.35">
      <c r="A18" s="2"/>
      <c r="B18" s="48"/>
      <c r="C18" s="308" t="s">
        <v>230</v>
      </c>
      <c r="D18" s="308">
        <v>2</v>
      </c>
      <c r="E18" s="50"/>
      <c r="F18" s="50"/>
      <c r="G18" s="83"/>
      <c r="H18" s="51"/>
      <c r="I18" s="51"/>
      <c r="J18" s="51"/>
      <c r="K18" s="51"/>
      <c r="L18" s="42"/>
      <c r="M18" s="42"/>
      <c r="N18" s="42"/>
      <c r="O18" s="42"/>
      <c r="P18" s="42"/>
      <c r="Q18" s="42"/>
      <c r="R18" s="42"/>
      <c r="S18" s="83"/>
      <c r="T18" s="83"/>
    </row>
    <row r="19" spans="1:20" x14ac:dyDescent="0.35">
      <c r="A19" s="2"/>
      <c r="B19" s="48"/>
      <c r="C19" s="308" t="s">
        <v>231</v>
      </c>
      <c r="D19" s="308">
        <v>1</v>
      </c>
      <c r="E19" s="50"/>
      <c r="F19" s="50"/>
      <c r="G19" s="85" t="s">
        <v>404</v>
      </c>
      <c r="H19" s="51"/>
      <c r="I19" s="51"/>
      <c r="J19" s="51"/>
      <c r="K19" s="51"/>
      <c r="L19" s="42"/>
      <c r="M19" s="42"/>
      <c r="N19" s="42"/>
      <c r="O19" s="42"/>
      <c r="P19" s="42"/>
      <c r="Q19" s="42"/>
      <c r="R19" s="42"/>
      <c r="S19" s="83"/>
      <c r="T19" s="83"/>
    </row>
    <row r="20" spans="1:20" x14ac:dyDescent="0.35">
      <c r="A20" s="2"/>
      <c r="B20" s="48"/>
      <c r="C20" s="308" t="s">
        <v>233</v>
      </c>
      <c r="D20" s="308">
        <v>0</v>
      </c>
      <c r="E20" s="50"/>
      <c r="F20" s="50"/>
      <c r="G20" s="85" t="s">
        <v>232</v>
      </c>
      <c r="H20" s="51"/>
      <c r="I20" s="51"/>
      <c r="J20" s="51"/>
      <c r="K20" s="51"/>
      <c r="L20" s="42"/>
      <c r="M20" s="42"/>
      <c r="N20" s="42"/>
      <c r="O20" s="42"/>
      <c r="P20" s="42"/>
      <c r="Q20" s="42"/>
      <c r="R20" s="42"/>
      <c r="S20" s="83"/>
      <c r="T20" s="83"/>
    </row>
    <row r="21" spans="1:20" x14ac:dyDescent="0.35">
      <c r="C21" s="113"/>
      <c r="D21" s="113"/>
      <c r="E21" s="50"/>
      <c r="F21" s="50"/>
      <c r="G21" s="86" t="s">
        <v>234</v>
      </c>
      <c r="H21" s="51"/>
      <c r="I21" s="51"/>
      <c r="J21" s="51"/>
      <c r="K21" s="51"/>
      <c r="L21" s="42"/>
      <c r="M21" s="42"/>
      <c r="N21" s="42"/>
      <c r="O21" s="42"/>
      <c r="P21" s="42"/>
      <c r="Q21" s="42"/>
      <c r="R21" s="42"/>
      <c r="S21" s="83"/>
      <c r="T21" s="83"/>
    </row>
    <row r="22" spans="1:20" x14ac:dyDescent="0.35">
      <c r="E22" s="50"/>
      <c r="F22" s="50"/>
      <c r="G22" s="83"/>
      <c r="H22" s="51"/>
      <c r="I22" s="51"/>
      <c r="J22" s="51"/>
      <c r="K22" s="51"/>
      <c r="L22" s="42"/>
      <c r="M22" s="42"/>
      <c r="N22" s="42"/>
      <c r="O22" s="42"/>
      <c r="P22" s="42"/>
      <c r="Q22" s="42"/>
      <c r="R22" s="42"/>
      <c r="S22" s="83"/>
      <c r="T22" s="83"/>
    </row>
    <row r="23" spans="1:20" x14ac:dyDescent="0.35">
      <c r="A23" s="46"/>
      <c r="B23" s="48"/>
      <c r="C23" s="52" t="s">
        <v>236</v>
      </c>
      <c r="D23" s="49">
        <f>SUM(D14:D21)</f>
        <v>21</v>
      </c>
      <c r="E23" s="50"/>
      <c r="F23" s="50"/>
      <c r="G23" s="87" t="s">
        <v>235</v>
      </c>
      <c r="H23" s="51"/>
      <c r="I23" s="51"/>
      <c r="J23" s="51"/>
      <c r="K23" s="51"/>
      <c r="L23" s="42"/>
      <c r="M23" s="42"/>
      <c r="N23" s="42"/>
      <c r="O23" s="42"/>
      <c r="P23" s="42"/>
      <c r="Q23" s="42"/>
      <c r="R23" s="42"/>
      <c r="S23" s="83"/>
      <c r="T23" s="83"/>
    </row>
    <row r="24" spans="1:20" x14ac:dyDescent="0.35">
      <c r="B24" s="47"/>
      <c r="C24" s="47"/>
      <c r="D24" s="47"/>
      <c r="E24" s="47"/>
      <c r="F24" s="47"/>
      <c r="G24" s="88"/>
      <c r="H24" s="51"/>
      <c r="I24" s="51"/>
      <c r="J24" s="51"/>
      <c r="K24" s="51"/>
      <c r="L24" s="42"/>
      <c r="M24" s="42"/>
      <c r="N24" s="42"/>
      <c r="O24" s="42"/>
      <c r="P24" s="42"/>
      <c r="Q24" s="42"/>
      <c r="R24" s="42"/>
      <c r="S24" s="83"/>
      <c r="T24" s="83"/>
    </row>
    <row r="25" spans="1:20" x14ac:dyDescent="0.35">
      <c r="A25" s="43" t="s">
        <v>237</v>
      </c>
      <c r="B25" s="42"/>
      <c r="C25" s="42"/>
      <c r="D25" s="42"/>
      <c r="G25" s="87" t="s">
        <v>406</v>
      </c>
      <c r="H25" s="53"/>
      <c r="I25" s="53"/>
      <c r="J25" s="53"/>
      <c r="K25" s="53"/>
      <c r="L25" s="42"/>
      <c r="M25" s="42"/>
      <c r="N25" s="42"/>
      <c r="O25" s="42"/>
      <c r="P25" s="42"/>
      <c r="Q25" s="42"/>
      <c r="R25" s="42"/>
      <c r="S25" s="83"/>
      <c r="T25" s="83"/>
    </row>
    <row r="26" spans="1:20" x14ac:dyDescent="0.35">
      <c r="A26" s="43" t="s">
        <v>411</v>
      </c>
      <c r="B26" s="42"/>
      <c r="C26" s="42"/>
      <c r="D26" s="42"/>
      <c r="G26" s="89" t="s">
        <v>238</v>
      </c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83"/>
      <c r="T26" s="83"/>
    </row>
    <row r="27" spans="1:20" x14ac:dyDescent="0.35">
      <c r="G27" s="89" t="s">
        <v>407</v>
      </c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83"/>
      <c r="T27" s="83"/>
    </row>
    <row r="28" spans="1:20" x14ac:dyDescent="0.35">
      <c r="A28" s="43" t="s">
        <v>239</v>
      </c>
      <c r="B28" s="42"/>
      <c r="C28" s="42"/>
      <c r="D28" s="42"/>
      <c r="G28" s="87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83"/>
      <c r="T28" s="83"/>
    </row>
    <row r="29" spans="1:20" x14ac:dyDescent="0.35">
      <c r="A29" s="43" t="s">
        <v>412</v>
      </c>
      <c r="B29" s="42"/>
      <c r="C29" s="42"/>
      <c r="D29" s="42"/>
      <c r="G29" s="87" t="s">
        <v>408</v>
      </c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83"/>
      <c r="T29" s="83"/>
    </row>
    <row r="30" spans="1:20" x14ac:dyDescent="0.35">
      <c r="A30" s="54"/>
      <c r="B30" s="55"/>
      <c r="C30" s="55"/>
      <c r="D30" s="55"/>
      <c r="G30" s="89" t="s">
        <v>240</v>
      </c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2"/>
      <c r="S30" s="83"/>
      <c r="T30" s="83"/>
    </row>
    <row r="31" spans="1:20" x14ac:dyDescent="0.35">
      <c r="A31" s="54"/>
      <c r="B31" s="55"/>
      <c r="C31" s="55"/>
      <c r="D31" s="55"/>
      <c r="G31" s="87" t="s">
        <v>241</v>
      </c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83"/>
      <c r="T31" s="83"/>
    </row>
    <row r="32" spans="1:20" x14ac:dyDescent="0.35">
      <c r="A32" s="54"/>
      <c r="B32" s="55"/>
      <c r="C32" s="55"/>
      <c r="D32" s="55"/>
      <c r="G32" s="304" t="s">
        <v>409</v>
      </c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83"/>
      <c r="T32" s="83"/>
    </row>
    <row r="33" spans="1:33" x14ac:dyDescent="0.35">
      <c r="A33" s="54"/>
      <c r="B33" s="55"/>
      <c r="C33" s="55"/>
      <c r="D33" s="55"/>
      <c r="G33" s="304" t="s">
        <v>410</v>
      </c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83"/>
      <c r="T33" s="83"/>
    </row>
    <row r="34" spans="1:33" x14ac:dyDescent="0.35">
      <c r="A34" s="54"/>
      <c r="B34" s="55"/>
      <c r="C34" s="55"/>
      <c r="D34" s="55"/>
      <c r="G34" s="90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83"/>
      <c r="T34" s="83"/>
    </row>
    <row r="35" spans="1:33" x14ac:dyDescent="0.35">
      <c r="A35" s="54"/>
      <c r="B35" s="55"/>
      <c r="C35" s="55"/>
      <c r="D35" s="55"/>
      <c r="G35" s="90" t="s">
        <v>405</v>
      </c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83"/>
      <c r="T35" s="83"/>
    </row>
    <row r="36" spans="1:33" x14ac:dyDescent="0.35">
      <c r="A36" s="54"/>
      <c r="B36" s="55"/>
      <c r="C36" s="55"/>
      <c r="D36" s="55"/>
      <c r="G36" s="304" t="s">
        <v>415</v>
      </c>
      <c r="H36" s="309"/>
      <c r="I36" s="309"/>
      <c r="J36" s="309"/>
      <c r="K36" s="309"/>
      <c r="L36" s="309"/>
      <c r="M36" s="309"/>
      <c r="N36" s="309"/>
      <c r="O36" s="309"/>
      <c r="P36" s="42"/>
      <c r="Q36" s="42"/>
      <c r="R36" s="42"/>
      <c r="S36" s="83"/>
      <c r="T36" s="83"/>
    </row>
    <row r="37" spans="1:33" x14ac:dyDescent="0.35">
      <c r="G37" s="55"/>
      <c r="H37" s="55"/>
      <c r="I37" s="55"/>
      <c r="J37" s="55"/>
      <c r="K37" s="55"/>
      <c r="L37" s="55"/>
      <c r="M37" s="55"/>
      <c r="N37" s="55"/>
      <c r="O37" s="55"/>
      <c r="P37" s="55"/>
      <c r="Q37" s="55"/>
      <c r="R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</row>
    <row r="38" spans="1:33" ht="17.5" x14ac:dyDescent="0.35">
      <c r="B38" s="111" t="s">
        <v>269</v>
      </c>
      <c r="G38" s="112" t="s">
        <v>242</v>
      </c>
      <c r="I38" s="335" t="s">
        <v>427</v>
      </c>
      <c r="J38" s="335"/>
      <c r="K38" s="62" t="s">
        <v>243</v>
      </c>
      <c r="L38" s="305">
        <v>44451</v>
      </c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</row>
    <row r="39" spans="1:33" ht="16" thickBot="1" x14ac:dyDescent="0.4">
      <c r="B39" s="56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</row>
    <row r="40" spans="1:33" ht="22" customHeight="1" thickBot="1" x14ac:dyDescent="0.4"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</row>
    <row r="41" spans="1:33" ht="89.25" customHeight="1" thickTop="1" thickBot="1" x14ac:dyDescent="0.4">
      <c r="B41" s="92" t="s">
        <v>244</v>
      </c>
      <c r="C41" s="93"/>
      <c r="D41" s="94"/>
      <c r="E41" s="114" t="str">
        <f>C3</f>
        <v>St Albans</v>
      </c>
      <c r="F41" s="95" t="str">
        <f>C4</f>
        <v>Watford</v>
      </c>
      <c r="G41" s="95" t="str">
        <f>C5</f>
        <v>Herts Phoenix</v>
      </c>
      <c r="H41" s="95" t="str">
        <f>C6</f>
        <v>Dacorum &amp; T</v>
      </c>
      <c r="I41" s="95" t="str">
        <f>C7</f>
        <v>Shaftesbury</v>
      </c>
      <c r="J41" s="95" t="str">
        <f>C8</f>
        <v>HAWCS/Enfield</v>
      </c>
      <c r="K41" s="95" t="str">
        <f>C9</f>
        <v>-</v>
      </c>
      <c r="L41" s="95" t="s">
        <v>259</v>
      </c>
      <c r="O41" s="57"/>
      <c r="P41" s="57"/>
      <c r="Q41" s="57"/>
      <c r="R41" s="57"/>
      <c r="T41" s="55"/>
    </row>
    <row r="42" spans="1:33" ht="22" customHeight="1" thickTop="1" thickBot="1" x14ac:dyDescent="0.4">
      <c r="B42" s="96" t="s">
        <v>260</v>
      </c>
      <c r="C42" s="93"/>
      <c r="D42" s="94"/>
      <c r="E42" s="97" t="str">
        <f>D3</f>
        <v>Q</v>
      </c>
      <c r="F42" s="97" t="str">
        <f>D4</f>
        <v>W</v>
      </c>
      <c r="G42" s="97" t="str">
        <f>D5</f>
        <v>P</v>
      </c>
      <c r="H42" s="97" t="str">
        <f>D6</f>
        <v>D</v>
      </c>
      <c r="I42" s="98" t="str">
        <f>D7</f>
        <v>G</v>
      </c>
      <c r="J42" s="97" t="str">
        <f>D8</f>
        <v>E</v>
      </c>
      <c r="K42" s="97" t="str">
        <f>D9</f>
        <v>-</v>
      </c>
      <c r="L42" s="97"/>
      <c r="T42" s="55"/>
    </row>
    <row r="43" spans="1:33" ht="22" customHeight="1" thickTop="1" x14ac:dyDescent="0.35">
      <c r="B43" s="99" t="s">
        <v>261</v>
      </c>
      <c r="C43" s="100"/>
      <c r="D43" s="101"/>
      <c r="E43" s="102">
        <f>Under13Boys!D3</f>
        <v>73</v>
      </c>
      <c r="F43" s="102">
        <f>Under13Boys!D4</f>
        <v>24</v>
      </c>
      <c r="G43" s="102">
        <f>Under13Boys!D5</f>
        <v>67</v>
      </c>
      <c r="H43" s="102">
        <f>Under13Boys!D6</f>
        <v>91</v>
      </c>
      <c r="I43" s="102">
        <f>Under13Boys!D7</f>
        <v>76</v>
      </c>
      <c r="J43" s="102">
        <f>Under13Boys!D8</f>
        <v>4</v>
      </c>
      <c r="K43" s="102">
        <f>Under13Boys!D9</f>
        <v>0</v>
      </c>
      <c r="L43" s="102">
        <f>Under13Boys!D10</f>
        <v>106</v>
      </c>
    </row>
    <row r="44" spans="1:33" ht="22" customHeight="1" x14ac:dyDescent="0.35">
      <c r="B44" s="103" t="s">
        <v>262</v>
      </c>
      <c r="C44" s="91"/>
      <c r="D44" s="104"/>
      <c r="E44" s="102">
        <f>Under15Boys!D3</f>
        <v>79</v>
      </c>
      <c r="F44" s="102">
        <f>Under15Boys!D4</f>
        <v>29</v>
      </c>
      <c r="G44" s="102">
        <f>Under15Boys!D5</f>
        <v>64</v>
      </c>
      <c r="H44" s="102">
        <f>Under15Boys!D6</f>
        <v>104</v>
      </c>
      <c r="I44" s="102">
        <f>Under15Boys!D7</f>
        <v>100</v>
      </c>
      <c r="J44" s="102">
        <f>Under15Boys!D8</f>
        <v>25</v>
      </c>
      <c r="K44" s="102">
        <f>Under15Boys!D9</f>
        <v>0</v>
      </c>
      <c r="L44" s="105">
        <f>Under15Boys!D10</f>
        <v>124</v>
      </c>
    </row>
    <row r="45" spans="1:33" ht="22" customHeight="1" x14ac:dyDescent="0.35">
      <c r="B45" s="103" t="s">
        <v>263</v>
      </c>
      <c r="C45" s="91"/>
      <c r="D45" s="104"/>
      <c r="E45" s="102">
        <f>Under17Men!D3</f>
        <v>37</v>
      </c>
      <c r="F45" s="102">
        <f>Under17Men!D4</f>
        <v>39</v>
      </c>
      <c r="G45" s="102">
        <f>Under17Men!D5</f>
        <v>53</v>
      </c>
      <c r="H45" s="102">
        <f>Under17Men!D6</f>
        <v>96</v>
      </c>
      <c r="I45" s="102">
        <f>Under17Men!D7</f>
        <v>80</v>
      </c>
      <c r="J45" s="102">
        <f>Under17Men!D8</f>
        <v>10</v>
      </c>
      <c r="K45" s="102">
        <f>Under17Men!D9</f>
        <v>0</v>
      </c>
      <c r="L45" s="102">
        <f>Under17Men!D10</f>
        <v>252</v>
      </c>
    </row>
    <row r="46" spans="1:33" ht="22" customHeight="1" x14ac:dyDescent="0.35">
      <c r="B46" s="103" t="s">
        <v>264</v>
      </c>
      <c r="C46" s="91"/>
      <c r="D46" s="104"/>
      <c r="E46" s="105">
        <f>Under13Girls!D3</f>
        <v>71</v>
      </c>
      <c r="F46" s="105">
        <f>Under13Girls!D4</f>
        <v>63</v>
      </c>
      <c r="G46" s="105">
        <f>Under13Girls!D5</f>
        <v>76</v>
      </c>
      <c r="H46" s="105">
        <f>Under13Girls!D6</f>
        <v>75</v>
      </c>
      <c r="I46" s="105">
        <f>Under13Girls!D7</f>
        <v>82</v>
      </c>
      <c r="J46" s="105">
        <f>Under13Girls!D8</f>
        <v>20</v>
      </c>
      <c r="K46" s="105">
        <f>Under13Girls!D9</f>
        <v>0</v>
      </c>
      <c r="L46" s="105">
        <f>Under13Girls!D10</f>
        <v>54</v>
      </c>
    </row>
    <row r="47" spans="1:33" ht="22" customHeight="1" x14ac:dyDescent="0.35">
      <c r="B47" s="103" t="s">
        <v>265</v>
      </c>
      <c r="C47" s="91"/>
      <c r="D47" s="104"/>
      <c r="E47" s="105">
        <f>Under15Girls!D3</f>
        <v>48</v>
      </c>
      <c r="F47" s="105">
        <f>Under15Girls!D4</f>
        <v>84.5</v>
      </c>
      <c r="G47" s="105">
        <f>Under15Girls!D5</f>
        <v>64</v>
      </c>
      <c r="H47" s="105">
        <f>Under15Girls!D6</f>
        <v>115</v>
      </c>
      <c r="I47" s="105">
        <f>Under15Girls!D7</f>
        <v>107.5</v>
      </c>
      <c r="J47" s="105">
        <f>Under15Girls!D8</f>
        <v>31</v>
      </c>
      <c r="K47" s="105">
        <f>Under15Girls!D9</f>
        <v>0</v>
      </c>
      <c r="L47" s="121">
        <f>Under15Girls!D10</f>
        <v>75</v>
      </c>
    </row>
    <row r="48" spans="1:33" ht="22" customHeight="1" thickBot="1" x14ac:dyDescent="0.4">
      <c r="B48" s="106" t="s">
        <v>266</v>
      </c>
      <c r="C48" s="107"/>
      <c r="D48" s="108"/>
      <c r="E48" s="329">
        <f>Under17Women!D3</f>
        <v>42</v>
      </c>
      <c r="F48" s="329">
        <f>Under17Women!D4</f>
        <v>51</v>
      </c>
      <c r="G48" s="329">
        <f>Under17Women!D5</f>
        <v>36</v>
      </c>
      <c r="H48" s="329">
        <f>Under17Women!D6</f>
        <v>101</v>
      </c>
      <c r="I48" s="329">
        <f>Under17Women!D7</f>
        <v>104</v>
      </c>
      <c r="J48" s="329">
        <f>Under17Women!D8</f>
        <v>28</v>
      </c>
      <c r="K48" s="329">
        <f>Under17Women!D9</f>
        <v>0</v>
      </c>
      <c r="L48" s="327">
        <f>Under17Women!D10</f>
        <v>205</v>
      </c>
    </row>
    <row r="49" spans="2:16" ht="22" customHeight="1" thickBot="1" x14ac:dyDescent="0.4">
      <c r="B49" s="330" t="s">
        <v>419</v>
      </c>
      <c r="C49" s="331"/>
      <c r="D49" s="331"/>
      <c r="E49" s="333">
        <v>15</v>
      </c>
      <c r="F49" s="333">
        <v>15</v>
      </c>
      <c r="G49" s="333">
        <v>15</v>
      </c>
      <c r="H49" s="333">
        <v>20</v>
      </c>
      <c r="I49" s="333">
        <v>10</v>
      </c>
      <c r="J49" s="333">
        <v>10</v>
      </c>
      <c r="K49" s="333"/>
      <c r="L49" s="328">
        <f>140-SUM(E49:K49)</f>
        <v>55</v>
      </c>
    </row>
    <row r="50" spans="2:16" ht="22" customHeight="1" thickTop="1" thickBot="1" x14ac:dyDescent="0.4">
      <c r="B50" s="96" t="s">
        <v>267</v>
      </c>
      <c r="C50" s="93"/>
      <c r="D50" s="94"/>
      <c r="E50" s="97">
        <f t="shared" ref="E50:J50" si="0">SUM(E43:E49)</f>
        <v>365</v>
      </c>
      <c r="F50" s="97">
        <f t="shared" si="0"/>
        <v>305.5</v>
      </c>
      <c r="G50" s="97">
        <f t="shared" si="0"/>
        <v>375</v>
      </c>
      <c r="H50" s="97">
        <f t="shared" si="0"/>
        <v>602</v>
      </c>
      <c r="I50" s="97">
        <f t="shared" si="0"/>
        <v>559.5</v>
      </c>
      <c r="J50" s="97">
        <f t="shared" si="0"/>
        <v>128</v>
      </c>
      <c r="K50" s="97">
        <f>SUM(K43:K49)</f>
        <v>0</v>
      </c>
      <c r="L50" s="97">
        <f>SUM(L43:L49)</f>
        <v>871</v>
      </c>
    </row>
    <row r="51" spans="2:16" ht="22" customHeight="1" thickTop="1" thickBot="1" x14ac:dyDescent="0.4">
      <c r="B51" s="96" t="s">
        <v>268</v>
      </c>
      <c r="C51" s="93"/>
      <c r="D51" s="94"/>
      <c r="E51" s="97">
        <f>RANK(E50,E50:K50,0)</f>
        <v>4</v>
      </c>
      <c r="F51" s="97">
        <f>RANK(F50,E50:K50,0)</f>
        <v>5</v>
      </c>
      <c r="G51" s="97">
        <f>RANK(G50,E50:K50,0)</f>
        <v>3</v>
      </c>
      <c r="H51" s="97">
        <f>RANK(H50,E50:K50,0)</f>
        <v>1</v>
      </c>
      <c r="I51" s="97">
        <f>RANK(I50,E50:K50,0)</f>
        <v>2</v>
      </c>
      <c r="J51" s="97">
        <f>RANK(J50,E50:K50,0)</f>
        <v>6</v>
      </c>
      <c r="K51" s="97">
        <f>RANK(K50,E50:K50,0)</f>
        <v>7</v>
      </c>
      <c r="L51" s="97"/>
    </row>
    <row r="52" spans="2:16" ht="22" customHeight="1" thickTop="1" x14ac:dyDescent="0.35">
      <c r="I52" s="109" t="s">
        <v>420</v>
      </c>
      <c r="L52" s="110">
        <f>SUM(E50:L50)</f>
        <v>3206</v>
      </c>
    </row>
    <row r="53" spans="2:16" ht="22" customHeight="1" x14ac:dyDescent="0.35">
      <c r="B53" s="336" t="s">
        <v>1016</v>
      </c>
      <c r="C53" s="336"/>
      <c r="D53" s="336"/>
      <c r="E53" s="336"/>
      <c r="F53" s="336"/>
      <c r="H53" s="336" t="s">
        <v>1017</v>
      </c>
      <c r="I53" s="336"/>
      <c r="J53" s="336"/>
      <c r="K53" s="336"/>
      <c r="L53" s="336"/>
    </row>
    <row r="54" spans="2:16" ht="20.149999999999999" customHeight="1" x14ac:dyDescent="0.35">
      <c r="B54" s="332" t="s">
        <v>421</v>
      </c>
      <c r="C54" s="83"/>
      <c r="D54" s="83"/>
      <c r="E54" s="83"/>
      <c r="F54" s="83"/>
      <c r="G54" s="83"/>
      <c r="H54" s="83"/>
      <c r="I54" s="83"/>
      <c r="J54" s="83"/>
      <c r="K54" s="83"/>
      <c r="L54" s="83"/>
    </row>
    <row r="55" spans="2:16" ht="20.149999999999999" customHeight="1" x14ac:dyDescent="0.35"/>
    <row r="56" spans="2:16" ht="20.149999999999999" customHeight="1" x14ac:dyDescent="0.35">
      <c r="B56" s="130" t="s">
        <v>334</v>
      </c>
      <c r="C56" s="83"/>
      <c r="D56" s="83"/>
      <c r="E56" s="83"/>
      <c r="F56" s="83"/>
      <c r="G56" s="83"/>
      <c r="H56" s="83"/>
    </row>
    <row r="57" spans="2:16" ht="20.149999999999999" customHeight="1" x14ac:dyDescent="0.35">
      <c r="B57" s="132" t="s">
        <v>422</v>
      </c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</row>
    <row r="58" spans="2:16" ht="20.149999999999999" customHeight="1" x14ac:dyDescent="0.35">
      <c r="B58" s="132" t="s">
        <v>423</v>
      </c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</row>
    <row r="59" spans="2:16" ht="20.149999999999999" customHeight="1" x14ac:dyDescent="0.35">
      <c r="B59" s="133" t="s">
        <v>326</v>
      </c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P59" s="58"/>
    </row>
    <row r="60" spans="2:16" ht="20.149999999999999" customHeight="1" x14ac:dyDescent="0.35">
      <c r="B60" s="132" t="s">
        <v>424</v>
      </c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</row>
    <row r="61" spans="2:16" ht="20.149999999999999" customHeight="1" x14ac:dyDescent="0.35">
      <c r="B61" s="132" t="s">
        <v>327</v>
      </c>
      <c r="C61" s="131"/>
      <c r="D61" s="131"/>
      <c r="E61" s="131"/>
      <c r="F61" s="131"/>
      <c r="G61" s="131"/>
      <c r="H61" s="131"/>
      <c r="I61" s="131"/>
      <c r="J61" s="131"/>
      <c r="K61" s="131"/>
      <c r="L61" s="131"/>
      <c r="M61" s="131"/>
      <c r="N61" s="131"/>
    </row>
    <row r="62" spans="2:16" ht="20.149999999999999" customHeight="1" x14ac:dyDescent="0.35">
      <c r="B62" s="132" t="s">
        <v>328</v>
      </c>
      <c r="C62" s="131"/>
      <c r="D62" s="131"/>
      <c r="E62" s="131"/>
      <c r="F62" s="131"/>
      <c r="G62" s="131"/>
      <c r="H62" s="131"/>
      <c r="I62" s="131"/>
      <c r="J62" s="131"/>
      <c r="K62" s="131"/>
      <c r="L62" s="131"/>
      <c r="M62" s="131"/>
      <c r="N62" s="131"/>
    </row>
    <row r="63" spans="2:16" ht="20.149999999999999" customHeight="1" x14ac:dyDescent="0.35">
      <c r="B63" s="132" t="s">
        <v>329</v>
      </c>
      <c r="C63" s="131"/>
      <c r="D63" s="131"/>
      <c r="E63" s="131"/>
      <c r="F63" s="131"/>
      <c r="G63" s="131"/>
      <c r="H63" s="131"/>
      <c r="I63" s="131"/>
      <c r="J63" s="131"/>
      <c r="K63" s="131"/>
      <c r="L63" s="131"/>
      <c r="M63" s="131"/>
      <c r="N63" s="131"/>
    </row>
    <row r="64" spans="2:16" ht="20.149999999999999" customHeight="1" x14ac:dyDescent="0.35">
      <c r="B64" s="132" t="s">
        <v>330</v>
      </c>
      <c r="C64" s="131"/>
      <c r="D64" s="131"/>
      <c r="E64" s="131"/>
      <c r="F64" s="131"/>
      <c r="G64" s="131"/>
      <c r="H64" s="131"/>
      <c r="I64" s="131"/>
      <c r="J64" s="131"/>
      <c r="K64" s="131"/>
      <c r="L64" s="131"/>
      <c r="M64" s="131"/>
      <c r="N64" s="131"/>
    </row>
    <row r="65" spans="2:14" ht="20.149999999999999" customHeight="1" x14ac:dyDescent="0.35">
      <c r="B65" s="134" t="s">
        <v>331</v>
      </c>
      <c r="C65" s="131"/>
      <c r="D65" s="131"/>
      <c r="E65" s="131"/>
      <c r="F65" s="131"/>
      <c r="G65" s="131"/>
      <c r="H65" s="131"/>
      <c r="I65" s="131"/>
      <c r="J65" s="131"/>
      <c r="K65" s="131"/>
      <c r="L65" s="131"/>
      <c r="M65" s="131"/>
      <c r="N65" s="131"/>
    </row>
    <row r="66" spans="2:14" ht="20.149999999999999" customHeight="1" x14ac:dyDescent="0.35">
      <c r="B66" s="132" t="s">
        <v>332</v>
      </c>
      <c r="C66" s="131"/>
      <c r="D66" s="131"/>
      <c r="E66" s="131"/>
      <c r="F66" s="131"/>
      <c r="G66" s="131"/>
      <c r="H66" s="131"/>
      <c r="I66" s="131"/>
      <c r="J66" s="131"/>
      <c r="K66" s="131"/>
      <c r="L66" s="131"/>
      <c r="M66" s="131"/>
      <c r="N66" s="131"/>
    </row>
    <row r="67" spans="2:14" ht="20.149999999999999" customHeight="1" x14ac:dyDescent="0.35">
      <c r="B67" s="132" t="s">
        <v>333</v>
      </c>
      <c r="C67" s="131"/>
      <c r="D67" s="131"/>
      <c r="E67" s="131"/>
      <c r="F67" s="131"/>
      <c r="G67" s="131"/>
      <c r="H67" s="131"/>
      <c r="I67" s="131"/>
      <c r="J67" s="131"/>
      <c r="K67" s="131"/>
      <c r="L67" s="131"/>
      <c r="M67" s="131"/>
      <c r="N67" s="131"/>
    </row>
    <row r="68" spans="2:14" ht="22" customHeight="1" x14ac:dyDescent="0.35"/>
    <row r="69" spans="2:14" ht="22" customHeight="1" x14ac:dyDescent="0.35"/>
    <row r="70" spans="2:14" ht="22" customHeight="1" x14ac:dyDescent="0.35"/>
    <row r="71" spans="2:14" ht="22" customHeight="1" x14ac:dyDescent="0.35"/>
    <row r="72" spans="2:14" ht="22" customHeight="1" x14ac:dyDescent="0.35"/>
    <row r="73" spans="2:14" ht="22" customHeight="1" x14ac:dyDescent="0.35"/>
    <row r="74" spans="2:14" ht="22" customHeight="1" x14ac:dyDescent="0.35"/>
    <row r="75" spans="2:14" ht="22" customHeight="1" x14ac:dyDescent="0.35"/>
    <row r="76" spans="2:14" ht="22" customHeight="1" x14ac:dyDescent="0.35"/>
    <row r="77" spans="2:14" ht="22" customHeight="1" x14ac:dyDescent="0.35">
      <c r="C77" s="56"/>
    </row>
    <row r="78" spans="2:14" ht="22" customHeight="1" x14ac:dyDescent="0.35">
      <c r="B78" s="56"/>
    </row>
    <row r="79" spans="2:14" ht="22" customHeight="1" x14ac:dyDescent="0.35"/>
    <row r="80" spans="2:14" ht="22" customHeight="1" x14ac:dyDescent="0.35">
      <c r="B80" s="56"/>
    </row>
    <row r="81" spans="2:11" ht="22" customHeight="1" x14ac:dyDescent="0.35"/>
    <row r="82" spans="2:11" ht="22" customHeight="1" x14ac:dyDescent="0.35">
      <c r="B82" s="59"/>
    </row>
    <row r="83" spans="2:11" ht="22" customHeight="1" x14ac:dyDescent="0.35">
      <c r="B83" s="59"/>
    </row>
    <row r="84" spans="2:11" ht="22" customHeight="1" x14ac:dyDescent="0.35">
      <c r="B84" s="59"/>
    </row>
    <row r="85" spans="2:11" ht="22" customHeight="1" x14ac:dyDescent="0.35">
      <c r="B85" s="60"/>
    </row>
    <row r="86" spans="2:11" ht="22" customHeight="1" x14ac:dyDescent="0.35">
      <c r="B86" s="59"/>
    </row>
    <row r="87" spans="2:11" ht="22" customHeight="1" x14ac:dyDescent="0.35">
      <c r="B87" s="59"/>
    </row>
    <row r="88" spans="2:11" ht="22" customHeight="1" x14ac:dyDescent="0.35">
      <c r="B88" s="59"/>
    </row>
    <row r="89" spans="2:11" ht="22" customHeight="1" x14ac:dyDescent="0.35">
      <c r="B89" s="60"/>
      <c r="C89" s="60"/>
      <c r="D89" s="61"/>
      <c r="E89" s="61"/>
      <c r="F89" s="61"/>
      <c r="G89" s="61"/>
      <c r="H89" s="61"/>
      <c r="I89" s="61"/>
      <c r="J89" s="61"/>
      <c r="K89" s="61"/>
    </row>
    <row r="90" spans="2:11" ht="22" customHeight="1" x14ac:dyDescent="0.35">
      <c r="B90" s="60"/>
    </row>
    <row r="91" spans="2:11" ht="22" customHeight="1" x14ac:dyDescent="0.35">
      <c r="B91" s="60"/>
    </row>
    <row r="92" spans="2:11" ht="22" customHeight="1" x14ac:dyDescent="0.35">
      <c r="B92" s="59"/>
    </row>
    <row r="93" spans="2:11" ht="22" customHeight="1" x14ac:dyDescent="0.35"/>
  </sheetData>
  <sheetProtection password="CAC7" sheet="1" selectLockedCells="1"/>
  <mergeCells count="3">
    <mergeCell ref="I38:J38"/>
    <mergeCell ref="B53:F53"/>
    <mergeCell ref="H53:L5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D212"/>
  <sheetViews>
    <sheetView topLeftCell="A117" workbookViewId="0">
      <selection activeCell="A114" sqref="A114"/>
    </sheetView>
  </sheetViews>
  <sheetFormatPr defaultRowHeight="14.5" x14ac:dyDescent="0.35"/>
  <cols>
    <col min="1" max="1" width="8.453125" customWidth="1"/>
    <col min="2" max="2" width="3.26953125" style="55" customWidth="1"/>
    <col min="3" max="3" width="37.54296875" customWidth="1"/>
    <col min="4" max="4" width="29.54296875" customWidth="1"/>
    <col min="5" max="5" width="10.7265625" customWidth="1"/>
    <col min="6" max="6" width="4.7265625" style="1" customWidth="1"/>
    <col min="7" max="7" width="6.7265625" style="2" hidden="1" customWidth="1"/>
    <col min="8" max="8" width="9.1796875" style="2" hidden="1" customWidth="1"/>
    <col min="9" max="9" width="6" style="2" customWidth="1"/>
    <col min="10" max="18" width="5.26953125" style="2" customWidth="1"/>
    <col min="19" max="19" width="8.7265625" style="2" customWidth="1"/>
    <col min="20" max="20" width="5" style="2" customWidth="1"/>
    <col min="21" max="21" width="4.1796875" style="2" customWidth="1"/>
    <col min="22" max="22" width="9.1796875" style="2"/>
    <col min="23" max="23" width="19.81640625" style="2" customWidth="1"/>
    <col min="24" max="24" width="14.453125" style="2" customWidth="1"/>
    <col min="25" max="25" width="9.1796875" style="2"/>
    <col min="26" max="26" width="6.81640625" customWidth="1"/>
    <col min="27" max="27" width="20.81640625" customWidth="1"/>
    <col min="28" max="28" width="14.26953125" customWidth="1"/>
  </cols>
  <sheetData>
    <row r="1" spans="1:30" s="72" customFormat="1" ht="18.5" x14ac:dyDescent="0.45">
      <c r="A1" s="340" t="s">
        <v>271</v>
      </c>
      <c r="B1" s="340"/>
      <c r="C1" s="340"/>
      <c r="D1" s="340"/>
      <c r="E1" s="68"/>
      <c r="F1" s="68"/>
      <c r="G1" s="68"/>
      <c r="H1" s="68"/>
      <c r="I1" s="71"/>
      <c r="J1" s="71" t="str">
        <f>Overallresults!I38</f>
        <v>Watford</v>
      </c>
      <c r="K1" s="71"/>
      <c r="L1" s="71"/>
      <c r="M1" s="71"/>
      <c r="N1" s="71"/>
      <c r="O1" s="71"/>
      <c r="P1" s="337">
        <f>Overallresults!L38</f>
        <v>44451</v>
      </c>
      <c r="Q1" s="337"/>
      <c r="R1" s="337"/>
      <c r="S1" s="71"/>
      <c r="T1" s="71"/>
      <c r="U1" s="71"/>
      <c r="V1" s="71"/>
      <c r="W1" s="340" t="s">
        <v>377</v>
      </c>
      <c r="X1" s="340"/>
      <c r="Y1" s="340"/>
      <c r="Z1" s="340"/>
      <c r="AA1" s="340"/>
      <c r="AB1" s="340"/>
      <c r="AC1" s="170"/>
      <c r="AD1" s="71"/>
    </row>
    <row r="2" spans="1:30" x14ac:dyDescent="0.35">
      <c r="A2" s="143"/>
      <c r="B2" s="76"/>
      <c r="C2" s="157" t="s">
        <v>1</v>
      </c>
      <c r="D2" s="157" t="s">
        <v>22</v>
      </c>
      <c r="E2" s="11"/>
      <c r="F2" s="144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W2" s="173" t="str">
        <f>Overallresults!I38</f>
        <v>Watford</v>
      </c>
      <c r="X2" s="169"/>
      <c r="Y2" s="170"/>
      <c r="Z2" s="169"/>
      <c r="AA2" s="310">
        <f>Overallresults!L38</f>
        <v>44451</v>
      </c>
      <c r="AB2" s="169"/>
      <c r="AC2" s="170"/>
      <c r="AD2" s="2"/>
    </row>
    <row r="3" spans="1:30" x14ac:dyDescent="0.35">
      <c r="A3" s="28"/>
      <c r="B3" s="77">
        <v>1</v>
      </c>
      <c r="C3" s="145" t="str">
        <f>Decsheets!T5</f>
        <v>St Albans</v>
      </c>
      <c r="D3" s="115">
        <f>SUM(J13:J179)</f>
        <v>71</v>
      </c>
      <c r="E3" s="31" t="str">
        <f>Decsheets!S5</f>
        <v>Q</v>
      </c>
      <c r="F3" s="14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W3" s="169"/>
      <c r="X3" s="169"/>
      <c r="Y3" s="170"/>
      <c r="Z3" s="169"/>
      <c r="AA3" s="169"/>
      <c r="AB3" s="169"/>
      <c r="AC3" s="170"/>
      <c r="AD3" s="2"/>
    </row>
    <row r="4" spans="1:30" x14ac:dyDescent="0.35">
      <c r="A4" s="28"/>
      <c r="B4" s="77">
        <v>2</v>
      </c>
      <c r="C4" s="145" t="str">
        <f>Decsheets!T6</f>
        <v>Watford</v>
      </c>
      <c r="D4" s="115">
        <f>SUM(K13:K179)</f>
        <v>63</v>
      </c>
      <c r="E4" s="31" t="str">
        <f>Decsheets!S6</f>
        <v>W</v>
      </c>
      <c r="F4" s="144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W4" s="169" t="s">
        <v>338</v>
      </c>
      <c r="X4" s="171" t="s">
        <v>342</v>
      </c>
      <c r="Y4" s="199" t="str">
        <f>$E12</f>
        <v>.</v>
      </c>
      <c r="Z4" s="169"/>
      <c r="AA4" s="169" t="s">
        <v>339</v>
      </c>
      <c r="AB4" s="171" t="s">
        <v>342</v>
      </c>
      <c r="AC4" s="199" t="str">
        <f>$E20</f>
        <v>.</v>
      </c>
      <c r="AD4" s="2"/>
    </row>
    <row r="5" spans="1:30" x14ac:dyDescent="0.35">
      <c r="A5" s="28"/>
      <c r="B5" s="77">
        <v>3</v>
      </c>
      <c r="C5" s="145" t="str">
        <f>Decsheets!T7</f>
        <v>Herts Phoenix</v>
      </c>
      <c r="D5" s="115">
        <f>SUM(L13:L179)</f>
        <v>76</v>
      </c>
      <c r="E5" s="31" t="str">
        <f>Decsheets!S7</f>
        <v>P</v>
      </c>
      <c r="F5" s="144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W5" s="169" t="str">
        <f>$C13</f>
        <v xml:space="preserve">Jasmine Rance </v>
      </c>
      <c r="X5" s="169" t="str">
        <f>$D13</f>
        <v>St Albans</v>
      </c>
      <c r="Y5" s="200">
        <f>$E13</f>
        <v>12.9</v>
      </c>
      <c r="Z5" s="169"/>
      <c r="AA5" s="169" t="str">
        <f>$C21</f>
        <v xml:space="preserve">Moiesha Savage </v>
      </c>
      <c r="AB5" s="169" t="str">
        <f>$D21</f>
        <v>Shaftesbury</v>
      </c>
      <c r="AC5" s="200">
        <f>$E21</f>
        <v>13.5</v>
      </c>
      <c r="AD5" s="2"/>
    </row>
    <row r="6" spans="1:30" x14ac:dyDescent="0.35">
      <c r="A6" s="28"/>
      <c r="B6" s="77" t="s">
        <v>23</v>
      </c>
      <c r="C6" s="145" t="str">
        <f>Decsheets!T8</f>
        <v>Dacorum &amp; T</v>
      </c>
      <c r="D6" s="115">
        <f>SUM(M13:M179)</f>
        <v>75</v>
      </c>
      <c r="E6" s="31" t="str">
        <f>Decsheets!S8</f>
        <v>D</v>
      </c>
      <c r="F6" s="144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U6" s="147"/>
      <c r="V6" s="147"/>
      <c r="W6" s="169" t="str">
        <f t="shared" ref="W6:W11" si="0">$C14</f>
        <v>Angel McLeod</v>
      </c>
      <c r="X6" s="169" t="str">
        <f t="shared" ref="X6:X11" si="1">$D14</f>
        <v>Shaftesbury</v>
      </c>
      <c r="Y6" s="200">
        <f t="shared" ref="Y6:Y11" si="2">$E14</f>
        <v>13</v>
      </c>
      <c r="Z6" s="169"/>
      <c r="AA6" s="169" t="str">
        <f t="shared" ref="AA6:AA11" si="3">$C22</f>
        <v>Sedona De Silva</v>
      </c>
      <c r="AB6" s="169" t="str">
        <f t="shared" ref="AB6:AB11" si="4">$D22</f>
        <v>St Albans</v>
      </c>
      <c r="AC6" s="200">
        <f t="shared" ref="AC6:AC11" si="5">$E22</f>
        <v>13.8</v>
      </c>
      <c r="AD6" s="2"/>
    </row>
    <row r="7" spans="1:30" x14ac:dyDescent="0.35">
      <c r="A7" s="28"/>
      <c r="B7" s="77" t="s">
        <v>24</v>
      </c>
      <c r="C7" s="145" t="str">
        <f>Decsheets!T9</f>
        <v>Shaftesbury</v>
      </c>
      <c r="D7" s="115">
        <f>SUM(N13:N179)</f>
        <v>82</v>
      </c>
      <c r="E7" s="31" t="str">
        <f>Decsheets!S9</f>
        <v>G</v>
      </c>
      <c r="F7" s="144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U7" s="147"/>
      <c r="V7" s="147"/>
      <c r="W7" s="169" t="str">
        <f t="shared" si="0"/>
        <v xml:space="preserve">Shammah St John </v>
      </c>
      <c r="X7" s="169" t="str">
        <f t="shared" si="1"/>
        <v>Watford</v>
      </c>
      <c r="Y7" s="200">
        <f t="shared" si="2"/>
        <v>14.1</v>
      </c>
      <c r="Z7" s="169"/>
      <c r="AA7" s="169" t="str">
        <f t="shared" si="3"/>
        <v>Jasmine Rumsey</v>
      </c>
      <c r="AB7" s="169" t="str">
        <f t="shared" si="4"/>
        <v>Watford</v>
      </c>
      <c r="AC7" s="200">
        <f t="shared" si="5"/>
        <v>14.1</v>
      </c>
      <c r="AD7" s="2"/>
    </row>
    <row r="8" spans="1:30" x14ac:dyDescent="0.35">
      <c r="A8" s="28"/>
      <c r="B8" s="77" t="s">
        <v>25</v>
      </c>
      <c r="C8" s="145" t="str">
        <f>Decsheets!T10</f>
        <v>HAWCS/Enfield</v>
      </c>
      <c r="D8" s="115">
        <f>SUM(O13:O179)</f>
        <v>20</v>
      </c>
      <c r="E8" s="31" t="str">
        <f>Decsheets!S10</f>
        <v>E</v>
      </c>
      <c r="F8" s="144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U8" s="147"/>
      <c r="V8" s="147"/>
      <c r="W8" s="169" t="str">
        <f t="shared" si="0"/>
        <v>Olivia Judge</v>
      </c>
      <c r="X8" s="169" t="str">
        <f t="shared" si="1"/>
        <v>Herts Phoenix</v>
      </c>
      <c r="Y8" s="200">
        <f t="shared" si="2"/>
        <v>14.4</v>
      </c>
      <c r="Z8" s="169"/>
      <c r="AA8" s="169" t="str">
        <f t="shared" si="3"/>
        <v>Giusy Caprarelli</v>
      </c>
      <c r="AB8" s="169" t="str">
        <f t="shared" si="4"/>
        <v>Dacorum &amp; T</v>
      </c>
      <c r="AC8" s="200">
        <f t="shared" si="5"/>
        <v>14.1</v>
      </c>
      <c r="AD8" s="2"/>
    </row>
    <row r="9" spans="1:30" x14ac:dyDescent="0.35">
      <c r="A9" s="28"/>
      <c r="B9" s="77" t="s">
        <v>26</v>
      </c>
      <c r="C9" s="145" t="str">
        <f>Decsheets!T11</f>
        <v>-</v>
      </c>
      <c r="D9" s="115">
        <f>SUM(P13:P179)</f>
        <v>0</v>
      </c>
      <c r="E9" s="31" t="str">
        <f>Decsheets!S11</f>
        <v>-</v>
      </c>
      <c r="F9" s="14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U9" s="147"/>
      <c r="V9" s="147"/>
      <c r="W9" s="169" t="str">
        <f t="shared" si="0"/>
        <v>Marissa Mpofu</v>
      </c>
      <c r="X9" s="169" t="str">
        <f t="shared" si="1"/>
        <v>Dacorum &amp; T</v>
      </c>
      <c r="Y9" s="200">
        <f t="shared" si="2"/>
        <v>14.4</v>
      </c>
      <c r="Z9" s="169"/>
      <c r="AA9" s="169" t="str">
        <f t="shared" si="3"/>
        <v>Dyllis Osei Agyemang</v>
      </c>
      <c r="AB9" s="169" t="str">
        <f t="shared" si="4"/>
        <v>Herts Phoenix</v>
      </c>
      <c r="AC9" s="200">
        <f t="shared" si="5"/>
        <v>14.6</v>
      </c>
      <c r="AD9" s="2"/>
    </row>
    <row r="10" spans="1:30" x14ac:dyDescent="0.35">
      <c r="A10" s="28"/>
      <c r="B10" s="2"/>
      <c r="C10" s="145" t="s">
        <v>270</v>
      </c>
      <c r="D10" s="115">
        <f>SUM(R13:R179)</f>
        <v>54</v>
      </c>
      <c r="E10" s="31"/>
      <c r="F10" s="144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338" t="s">
        <v>27</v>
      </c>
      <c r="S10" s="12"/>
      <c r="U10" s="147"/>
      <c r="V10" s="147"/>
      <c r="W10" s="169" t="str">
        <f t="shared" si="0"/>
        <v>Skye Gelman</v>
      </c>
      <c r="X10" s="169" t="str">
        <f t="shared" si="1"/>
        <v>HAWCS/Enfield</v>
      </c>
      <c r="Y10" s="200">
        <f t="shared" si="2"/>
        <v>14.7</v>
      </c>
      <c r="Z10" s="169"/>
      <c r="AA10" s="169" t="str">
        <f t="shared" si="3"/>
        <v/>
      </c>
      <c r="AB10" s="169" t="str">
        <f t="shared" si="4"/>
        <v/>
      </c>
      <c r="AC10" s="200" t="str">
        <f t="shared" si="5"/>
        <v>.</v>
      </c>
      <c r="AD10" s="2"/>
    </row>
    <row r="11" spans="1:30" ht="19.5" customHeight="1" x14ac:dyDescent="0.35">
      <c r="A11" s="156" t="s">
        <v>337</v>
      </c>
      <c r="B11" s="76"/>
      <c r="C11" s="14"/>
      <c r="D11" s="14"/>
      <c r="E11" s="158" t="s">
        <v>295</v>
      </c>
      <c r="F11" s="144"/>
      <c r="G11" s="12"/>
      <c r="H11" s="12"/>
      <c r="I11" s="12"/>
      <c r="J11" s="32"/>
      <c r="K11" s="32"/>
      <c r="L11" s="32"/>
      <c r="M11" s="32"/>
      <c r="N11" s="32"/>
      <c r="O11" s="32"/>
      <c r="P11" s="32"/>
      <c r="Q11" s="32"/>
      <c r="R11" s="338"/>
      <c r="S11" s="12"/>
      <c r="U11" s="147"/>
      <c r="V11" s="147"/>
      <c r="W11" s="169" t="str">
        <f t="shared" si="0"/>
        <v/>
      </c>
      <c r="X11" s="169" t="str">
        <f t="shared" si="1"/>
        <v/>
      </c>
      <c r="Y11" s="200" t="str">
        <f t="shared" si="2"/>
        <v>.</v>
      </c>
      <c r="Z11" s="169"/>
      <c r="AA11" s="169" t="str">
        <f t="shared" si="3"/>
        <v/>
      </c>
      <c r="AB11" s="169" t="str">
        <f t="shared" si="4"/>
        <v/>
      </c>
      <c r="AC11" s="200" t="str">
        <f t="shared" si="5"/>
        <v>.</v>
      </c>
      <c r="AD11" s="2"/>
    </row>
    <row r="12" spans="1:30" ht="27" x14ac:dyDescent="0.35">
      <c r="A12" s="15" t="s">
        <v>2</v>
      </c>
      <c r="B12" s="76"/>
      <c r="C12" s="16" t="s">
        <v>198</v>
      </c>
      <c r="D12" s="151" t="s">
        <v>336</v>
      </c>
      <c r="E12" s="153" t="s">
        <v>296</v>
      </c>
      <c r="F12" s="144"/>
      <c r="G12" s="12"/>
      <c r="H12" s="12"/>
      <c r="I12" s="12"/>
      <c r="J12" s="17" t="str">
        <f>Decsheets!S5</f>
        <v>Q</v>
      </c>
      <c r="K12" s="17" t="str">
        <f>Decsheets!S6</f>
        <v>W</v>
      </c>
      <c r="L12" s="17" t="str">
        <f>Decsheets!S7</f>
        <v>P</v>
      </c>
      <c r="M12" s="17" t="str">
        <f>Decsheets!S8</f>
        <v>D</v>
      </c>
      <c r="N12" s="17" t="str">
        <f>Decsheets!S9</f>
        <v>G</v>
      </c>
      <c r="O12" s="17" t="str">
        <f>Decsheets!S10</f>
        <v>E</v>
      </c>
      <c r="P12" s="17" t="str">
        <f>Decsheets!S11</f>
        <v>-</v>
      </c>
      <c r="Q12" s="321" t="str">
        <f>Decsheets!S12</f>
        <v>blank</v>
      </c>
      <c r="R12" s="339"/>
      <c r="S12" s="12" t="s">
        <v>28</v>
      </c>
      <c r="U12" s="147"/>
      <c r="V12" s="147"/>
      <c r="W12" s="169"/>
      <c r="X12" s="169"/>
      <c r="Y12" s="200"/>
      <c r="Z12" s="169"/>
      <c r="AA12" s="169"/>
      <c r="AB12" s="169"/>
      <c r="AC12" s="200"/>
      <c r="AD12" s="2"/>
    </row>
    <row r="13" spans="1:30" x14ac:dyDescent="0.35">
      <c r="A13" s="19" t="s">
        <v>425</v>
      </c>
      <c r="B13" s="77">
        <v>1</v>
      </c>
      <c r="C13" s="30" t="str">
        <f t="shared" ref="C13:C19" si="6">IF(A13="","",VLOOKUP($A$12,IF(LEN(A13)=2,U13GB,U13GA),VLOOKUP(LEFT(A13,1),club,6,FALSE),FALSE))</f>
        <v xml:space="preserve">Jasmine Rance </v>
      </c>
      <c r="D13" s="30" t="str">
        <f t="shared" ref="D13:D67" si="7">IF(A13="","",VLOOKUP(LEFT(A13,1),club,2,FALSE))</f>
        <v>St Albans</v>
      </c>
      <c r="E13" s="154">
        <v>12.9</v>
      </c>
      <c r="F13" s="146">
        <f>Decsheets!$V$5</f>
        <v>6</v>
      </c>
      <c r="G13" s="12"/>
      <c r="H13" s="12"/>
      <c r="I13" s="22"/>
      <c r="J13" s="18">
        <f t="shared" ref="J13:Q19" si="8">IF($A13="","",IF(LEFT($A13,1)=J$12,$F13,""))</f>
        <v>6</v>
      </c>
      <c r="K13" s="18" t="str">
        <f t="shared" si="8"/>
        <v/>
      </c>
      <c r="L13" s="18" t="str">
        <f t="shared" si="8"/>
        <v/>
      </c>
      <c r="M13" s="18" t="str">
        <f t="shared" si="8"/>
        <v/>
      </c>
      <c r="N13" s="18" t="str">
        <f t="shared" si="8"/>
        <v/>
      </c>
      <c r="O13" s="18" t="str">
        <f t="shared" si="8"/>
        <v/>
      </c>
      <c r="P13" s="18" t="str">
        <f t="shared" si="8"/>
        <v/>
      </c>
      <c r="Q13" s="18" t="str">
        <f>IF($A13="","",IF(LEFT($A13,1)=Q$12,$F13,""))</f>
        <v/>
      </c>
      <c r="R13" s="18"/>
      <c r="S13" s="12"/>
      <c r="U13" s="147"/>
      <c r="V13" s="147"/>
      <c r="W13" s="169" t="s">
        <v>340</v>
      </c>
      <c r="X13" s="171" t="s">
        <v>342</v>
      </c>
      <c r="Y13" s="199" t="str">
        <f>$E28</f>
        <v>.</v>
      </c>
      <c r="Z13" s="169"/>
      <c r="AA13" s="169" t="s">
        <v>341</v>
      </c>
      <c r="AB13" s="171" t="s">
        <v>342</v>
      </c>
      <c r="AC13" s="199" t="str">
        <f>$E36</f>
        <v>.</v>
      </c>
      <c r="AD13" s="2"/>
    </row>
    <row r="14" spans="1:30" x14ac:dyDescent="0.35">
      <c r="A14" s="19" t="s">
        <v>434</v>
      </c>
      <c r="B14" s="77">
        <v>2</v>
      </c>
      <c r="C14" s="30" t="str">
        <f t="shared" si="6"/>
        <v>Angel McLeod</v>
      </c>
      <c r="D14" s="30" t="str">
        <f t="shared" si="7"/>
        <v>Shaftesbury</v>
      </c>
      <c r="E14" s="154">
        <v>13</v>
      </c>
      <c r="F14" s="146">
        <f>Decsheets!$V$6</f>
        <v>5</v>
      </c>
      <c r="G14" s="12"/>
      <c r="H14" s="12"/>
      <c r="I14" s="22"/>
      <c r="J14" s="18" t="str">
        <f t="shared" si="8"/>
        <v/>
      </c>
      <c r="K14" s="18" t="str">
        <f t="shared" si="8"/>
        <v/>
      </c>
      <c r="L14" s="18" t="str">
        <f t="shared" si="8"/>
        <v/>
      </c>
      <c r="M14" s="18" t="str">
        <f t="shared" si="8"/>
        <v/>
      </c>
      <c r="N14" s="18">
        <f t="shared" si="8"/>
        <v>5</v>
      </c>
      <c r="O14" s="18" t="str">
        <f t="shared" si="8"/>
        <v/>
      </c>
      <c r="P14" s="18" t="str">
        <f t="shared" si="8"/>
        <v/>
      </c>
      <c r="Q14" s="18" t="str">
        <f t="shared" si="8"/>
        <v/>
      </c>
      <c r="R14" s="18"/>
      <c r="S14" s="12"/>
      <c r="U14" s="147"/>
      <c r="V14" s="147"/>
      <c r="W14" s="169" t="str">
        <f>$C29</f>
        <v>Angel McLeod</v>
      </c>
      <c r="X14" s="169" t="str">
        <f>$D29</f>
        <v>Shaftesbury</v>
      </c>
      <c r="Y14" s="200">
        <f>$E29</f>
        <v>26.8</v>
      </c>
      <c r="Z14" s="169"/>
      <c r="AA14" s="169" t="str">
        <f>$C37</f>
        <v>Sienna Corbyn</v>
      </c>
      <c r="AB14" s="169" t="str">
        <f>$D37</f>
        <v>Shaftesbury</v>
      </c>
      <c r="AC14" s="200">
        <f>$E37</f>
        <v>28.5</v>
      </c>
      <c r="AD14" s="2"/>
    </row>
    <row r="15" spans="1:30" x14ac:dyDescent="0.35">
      <c r="A15" s="19" t="s">
        <v>428</v>
      </c>
      <c r="B15" s="77">
        <v>3</v>
      </c>
      <c r="C15" s="30" t="str">
        <f t="shared" si="6"/>
        <v xml:space="preserve">Shammah St John </v>
      </c>
      <c r="D15" s="30" t="str">
        <f t="shared" si="7"/>
        <v>Watford</v>
      </c>
      <c r="E15" s="154">
        <v>14.1</v>
      </c>
      <c r="F15" s="146">
        <f>Decsheets!$V$7</f>
        <v>4</v>
      </c>
      <c r="G15" s="12"/>
      <c r="H15" s="12"/>
      <c r="I15" s="22"/>
      <c r="J15" s="18" t="str">
        <f t="shared" si="8"/>
        <v/>
      </c>
      <c r="K15" s="18">
        <f t="shared" si="8"/>
        <v>4</v>
      </c>
      <c r="L15" s="18" t="str">
        <f t="shared" si="8"/>
        <v/>
      </c>
      <c r="M15" s="18" t="str">
        <f t="shared" si="8"/>
        <v/>
      </c>
      <c r="N15" s="18" t="str">
        <f t="shared" si="8"/>
        <v/>
      </c>
      <c r="O15" s="18" t="str">
        <f t="shared" si="8"/>
        <v/>
      </c>
      <c r="P15" s="18" t="str">
        <f t="shared" si="8"/>
        <v/>
      </c>
      <c r="Q15" s="18" t="str">
        <f t="shared" si="8"/>
        <v/>
      </c>
      <c r="R15" s="18"/>
      <c r="S15" s="12"/>
      <c r="U15" s="147"/>
      <c r="V15" s="147"/>
      <c r="W15" s="169" t="str">
        <f t="shared" ref="W15:W20" si="9">$C30</f>
        <v>Jasmine Rance</v>
      </c>
      <c r="X15" s="169" t="str">
        <f t="shared" ref="X15:X20" si="10">$D30</f>
        <v>St Albans</v>
      </c>
      <c r="Y15" s="200">
        <f t="shared" ref="Y15:Y20" si="11">$E30</f>
        <v>26.9</v>
      </c>
      <c r="Z15" s="169"/>
      <c r="AA15" s="169" t="str">
        <f t="shared" ref="AA15:AA20" si="12">$C38</f>
        <v xml:space="preserve">Shammah St John </v>
      </c>
      <c r="AB15" s="169" t="str">
        <f t="shared" ref="AB15:AB20" si="13">$D38</f>
        <v>Watford</v>
      </c>
      <c r="AC15" s="200">
        <f t="shared" ref="AC15:AC20" si="14">$E38</f>
        <v>29.4</v>
      </c>
      <c r="AD15" s="2"/>
    </row>
    <row r="16" spans="1:30" x14ac:dyDescent="0.35">
      <c r="A16" s="19" t="s">
        <v>430</v>
      </c>
      <c r="B16" s="77" t="s">
        <v>23</v>
      </c>
      <c r="C16" s="30" t="str">
        <f t="shared" si="6"/>
        <v>Olivia Judge</v>
      </c>
      <c r="D16" s="30" t="str">
        <f t="shared" si="7"/>
        <v>Herts Phoenix</v>
      </c>
      <c r="E16" s="154">
        <v>14.4</v>
      </c>
      <c r="F16" s="146">
        <f>Decsheets!$V$8</f>
        <v>3</v>
      </c>
      <c r="G16" s="12"/>
      <c r="H16" s="12"/>
      <c r="I16" s="22"/>
      <c r="J16" s="18" t="str">
        <f t="shared" si="8"/>
        <v/>
      </c>
      <c r="K16" s="18" t="str">
        <f t="shared" si="8"/>
        <v/>
      </c>
      <c r="L16" s="18">
        <f t="shared" si="8"/>
        <v>3</v>
      </c>
      <c r="M16" s="18" t="str">
        <f t="shared" si="8"/>
        <v/>
      </c>
      <c r="N16" s="18" t="str">
        <f t="shared" si="8"/>
        <v/>
      </c>
      <c r="O16" s="18" t="str">
        <f t="shared" si="8"/>
        <v/>
      </c>
      <c r="P16" s="18" t="str">
        <f t="shared" si="8"/>
        <v/>
      </c>
      <c r="Q16" s="18" t="str">
        <f t="shared" si="8"/>
        <v/>
      </c>
      <c r="R16" s="18"/>
      <c r="S16" s="12"/>
      <c r="U16" s="147"/>
      <c r="V16" s="147"/>
      <c r="W16" s="169" t="str">
        <f t="shared" si="9"/>
        <v>Poppy Odom-Haslett</v>
      </c>
      <c r="X16" s="169" t="str">
        <f t="shared" si="10"/>
        <v>Dacorum &amp; T</v>
      </c>
      <c r="Y16" s="200">
        <f t="shared" si="11"/>
        <v>29.2</v>
      </c>
      <c r="Z16" s="169"/>
      <c r="AA16" s="169" t="str">
        <f t="shared" si="12"/>
        <v xml:space="preserve">Georgia Tongue   </v>
      </c>
      <c r="AB16" s="169" t="str">
        <f t="shared" si="13"/>
        <v>St Albans</v>
      </c>
      <c r="AC16" s="200">
        <f t="shared" si="14"/>
        <v>29.7</v>
      </c>
      <c r="AD16" s="2"/>
    </row>
    <row r="17" spans="1:30" x14ac:dyDescent="0.35">
      <c r="A17" s="19" t="s">
        <v>432</v>
      </c>
      <c r="B17" s="77" t="s">
        <v>24</v>
      </c>
      <c r="C17" s="30" t="str">
        <f t="shared" si="6"/>
        <v>Marissa Mpofu</v>
      </c>
      <c r="D17" s="30" t="str">
        <f t="shared" si="7"/>
        <v>Dacorum &amp; T</v>
      </c>
      <c r="E17" s="154">
        <v>14.4</v>
      </c>
      <c r="F17" s="146">
        <f>Decsheets!$V$9</f>
        <v>2</v>
      </c>
      <c r="G17" s="12"/>
      <c r="H17" s="12"/>
      <c r="I17" s="22"/>
      <c r="J17" s="18" t="str">
        <f t="shared" si="8"/>
        <v/>
      </c>
      <c r="K17" s="18" t="str">
        <f t="shared" si="8"/>
        <v/>
      </c>
      <c r="L17" s="18" t="str">
        <f t="shared" si="8"/>
        <v/>
      </c>
      <c r="M17" s="18">
        <f t="shared" si="8"/>
        <v>2</v>
      </c>
      <c r="N17" s="18" t="str">
        <f t="shared" si="8"/>
        <v/>
      </c>
      <c r="O17" s="18" t="str">
        <f t="shared" si="8"/>
        <v/>
      </c>
      <c r="P17" s="18" t="str">
        <f t="shared" si="8"/>
        <v/>
      </c>
      <c r="Q17" s="18" t="str">
        <f t="shared" si="8"/>
        <v/>
      </c>
      <c r="R17" s="18"/>
      <c r="S17" s="12"/>
      <c r="U17" s="147"/>
      <c r="V17" s="147"/>
      <c r="W17" s="169" t="str">
        <f t="shared" si="9"/>
        <v>Jasmine Rumsey</v>
      </c>
      <c r="X17" s="169" t="str">
        <f t="shared" si="10"/>
        <v>Watford</v>
      </c>
      <c r="Y17" s="200">
        <f t="shared" si="11"/>
        <v>30</v>
      </c>
      <c r="Z17" s="169"/>
      <c r="AA17" s="169" t="str">
        <f t="shared" si="12"/>
        <v>Zoe Asamoah</v>
      </c>
      <c r="AB17" s="169" t="str">
        <f t="shared" si="13"/>
        <v>Herts Phoenix</v>
      </c>
      <c r="AC17" s="200">
        <f t="shared" si="14"/>
        <v>30.3</v>
      </c>
      <c r="AD17" s="2"/>
    </row>
    <row r="18" spans="1:30" x14ac:dyDescent="0.35">
      <c r="A18" s="19" t="s">
        <v>386</v>
      </c>
      <c r="B18" s="77" t="s">
        <v>25</v>
      </c>
      <c r="C18" s="30" t="str">
        <f t="shared" si="6"/>
        <v>Skye Gelman</v>
      </c>
      <c r="D18" s="30" t="str">
        <f t="shared" si="7"/>
        <v>HAWCS/Enfield</v>
      </c>
      <c r="E18" s="154">
        <v>14.7</v>
      </c>
      <c r="F18" s="146">
        <f>Decsheets!$V$10</f>
        <v>1</v>
      </c>
      <c r="G18" s="12"/>
      <c r="H18" s="12"/>
      <c r="I18" s="22"/>
      <c r="J18" s="18" t="str">
        <f t="shared" si="8"/>
        <v/>
      </c>
      <c r="K18" s="18" t="str">
        <f t="shared" si="8"/>
        <v/>
      </c>
      <c r="L18" s="18" t="str">
        <f t="shared" si="8"/>
        <v/>
      </c>
      <c r="M18" s="18" t="str">
        <f t="shared" si="8"/>
        <v/>
      </c>
      <c r="N18" s="18" t="str">
        <f t="shared" si="8"/>
        <v/>
      </c>
      <c r="O18" s="18">
        <f t="shared" si="8"/>
        <v>1</v>
      </c>
      <c r="P18" s="18" t="str">
        <f t="shared" si="8"/>
        <v/>
      </c>
      <c r="Q18" s="18" t="str">
        <f t="shared" si="8"/>
        <v/>
      </c>
      <c r="R18" s="18"/>
      <c r="S18" s="12"/>
      <c r="U18" s="147"/>
      <c r="V18" s="147"/>
      <c r="W18" s="169" t="str">
        <f t="shared" si="9"/>
        <v>Skye Gelman</v>
      </c>
      <c r="X18" s="169" t="str">
        <f t="shared" si="10"/>
        <v>HAWCS/Enfield</v>
      </c>
      <c r="Y18" s="200">
        <f t="shared" si="11"/>
        <v>30.1</v>
      </c>
      <c r="Z18" s="169"/>
      <c r="AA18" s="169" t="str">
        <f t="shared" si="12"/>
        <v>Imogen Bundy</v>
      </c>
      <c r="AB18" s="169" t="str">
        <f t="shared" si="13"/>
        <v>HAWCS/Enfield</v>
      </c>
      <c r="AC18" s="200">
        <f t="shared" si="14"/>
        <v>30.4</v>
      </c>
      <c r="AD18" s="2"/>
    </row>
    <row r="19" spans="1:30" x14ac:dyDescent="0.35">
      <c r="A19" s="19"/>
      <c r="B19" s="77">
        <v>7</v>
      </c>
      <c r="C19" s="30" t="str">
        <f t="shared" si="6"/>
        <v/>
      </c>
      <c r="D19" s="30" t="str">
        <f t="shared" si="7"/>
        <v/>
      </c>
      <c r="E19" s="154" t="s">
        <v>296</v>
      </c>
      <c r="F19" s="146">
        <f>Decsheets!$V$11</f>
        <v>0</v>
      </c>
      <c r="G19" s="12"/>
      <c r="H19" s="12"/>
      <c r="I19" s="22"/>
      <c r="J19" s="18" t="str">
        <f t="shared" si="8"/>
        <v/>
      </c>
      <c r="K19" s="18" t="str">
        <f t="shared" si="8"/>
        <v/>
      </c>
      <c r="L19" s="18" t="str">
        <f t="shared" si="8"/>
        <v/>
      </c>
      <c r="M19" s="18" t="str">
        <f t="shared" si="8"/>
        <v/>
      </c>
      <c r="N19" s="18" t="str">
        <f t="shared" si="8"/>
        <v/>
      </c>
      <c r="O19" s="18" t="str">
        <f t="shared" si="8"/>
        <v/>
      </c>
      <c r="P19" s="18" t="str">
        <f t="shared" si="8"/>
        <v/>
      </c>
      <c r="Q19" s="18" t="str">
        <f t="shared" si="8"/>
        <v/>
      </c>
      <c r="R19" s="18">
        <f>SUM(Decsheets!$V$5:$V$12)-(SUM(J13:P19))</f>
        <v>0</v>
      </c>
      <c r="S19" s="12"/>
      <c r="U19" s="147"/>
      <c r="V19" s="147"/>
      <c r="W19" s="169" t="str">
        <f t="shared" si="9"/>
        <v xml:space="preserve">Kendra Wilberforce </v>
      </c>
      <c r="X19" s="169" t="str">
        <f t="shared" si="10"/>
        <v>Herts Phoenix</v>
      </c>
      <c r="Y19" s="200">
        <f t="shared" si="11"/>
        <v>30.7</v>
      </c>
      <c r="Z19" s="169"/>
      <c r="AA19" s="169" t="str">
        <f t="shared" si="12"/>
        <v>Marissa Mpofu</v>
      </c>
      <c r="AB19" s="169" t="str">
        <f t="shared" si="13"/>
        <v>Dacorum &amp; T</v>
      </c>
      <c r="AC19" s="200">
        <f t="shared" si="14"/>
        <v>30.8</v>
      </c>
      <c r="AD19" s="2"/>
    </row>
    <row r="20" spans="1:30" s="2" customFormat="1" x14ac:dyDescent="0.35">
      <c r="A20" s="15" t="s">
        <v>2</v>
      </c>
      <c r="B20" s="76"/>
      <c r="C20" s="23" t="s">
        <v>199</v>
      </c>
      <c r="D20" s="151" t="s">
        <v>336</v>
      </c>
      <c r="E20" s="153" t="s">
        <v>296</v>
      </c>
      <c r="F20" s="144"/>
      <c r="G20" s="12"/>
      <c r="H20" s="12"/>
      <c r="I20" s="12"/>
      <c r="J20" s="18"/>
      <c r="K20" s="18"/>
      <c r="L20" s="18"/>
      <c r="M20" s="18"/>
      <c r="N20" s="18"/>
      <c r="O20" s="18"/>
      <c r="P20" s="18"/>
      <c r="Q20" s="18"/>
      <c r="R20" s="18"/>
      <c r="S20" s="12" t="s">
        <v>29</v>
      </c>
      <c r="U20" s="147"/>
      <c r="V20" s="147"/>
      <c r="W20" s="169" t="str">
        <f t="shared" si="9"/>
        <v/>
      </c>
      <c r="X20" s="169" t="str">
        <f t="shared" si="10"/>
        <v/>
      </c>
      <c r="Y20" s="200" t="str">
        <f t="shared" si="11"/>
        <v>.</v>
      </c>
      <c r="Z20" s="169"/>
      <c r="AA20" s="169" t="str">
        <f t="shared" si="12"/>
        <v/>
      </c>
      <c r="AB20" s="169" t="str">
        <f t="shared" si="13"/>
        <v/>
      </c>
      <c r="AC20" s="200" t="str">
        <f t="shared" si="14"/>
        <v>.</v>
      </c>
    </row>
    <row r="21" spans="1:30" x14ac:dyDescent="0.35">
      <c r="A21" s="24" t="s">
        <v>824</v>
      </c>
      <c r="B21" s="77">
        <v>1</v>
      </c>
      <c r="C21" s="30" t="str">
        <f t="shared" ref="C21:C27" si="15">IF(A21="","",VLOOKUP($A$20,IF(LEN(A21)=2,U13GB,U13GA),VLOOKUP(LEFT(A21,1),club,6,FALSE),FALSE))</f>
        <v xml:space="preserve">Moiesha Savage </v>
      </c>
      <c r="D21" s="30" t="str">
        <f t="shared" si="7"/>
        <v>Shaftesbury</v>
      </c>
      <c r="E21" s="154">
        <v>13.5</v>
      </c>
      <c r="F21" s="146">
        <f>Decsheets!$V$5</f>
        <v>6</v>
      </c>
      <c r="G21" s="12"/>
      <c r="H21" s="12"/>
      <c r="I21" s="22"/>
      <c r="J21" s="18" t="str">
        <f>IF($A21="","",IF(LEFT($A21,1)=J$12,$F21,""))</f>
        <v/>
      </c>
      <c r="K21" s="18" t="str">
        <f t="shared" ref="K21:Q34" si="16">IF($A21="","",IF(LEFT($A21,1)=K$12,$F21,""))</f>
        <v/>
      </c>
      <c r="L21" s="18" t="str">
        <f t="shared" si="16"/>
        <v/>
      </c>
      <c r="M21" s="18" t="str">
        <f t="shared" si="16"/>
        <v/>
      </c>
      <c r="N21" s="18">
        <f t="shared" si="16"/>
        <v>6</v>
      </c>
      <c r="O21" s="18" t="str">
        <f t="shared" si="16"/>
        <v/>
      </c>
      <c r="P21" s="18" t="str">
        <f t="shared" si="16"/>
        <v/>
      </c>
      <c r="Q21" s="18" t="str">
        <f t="shared" si="16"/>
        <v/>
      </c>
      <c r="R21" s="18"/>
      <c r="S21" s="12"/>
      <c r="U21" s="147"/>
      <c r="V21" s="147"/>
      <c r="W21" s="169"/>
      <c r="X21" s="169"/>
      <c r="Y21" s="170"/>
      <c r="Z21" s="169"/>
      <c r="AA21" s="169"/>
      <c r="AB21" s="169"/>
      <c r="AC21" s="170"/>
      <c r="AD21" s="2"/>
    </row>
    <row r="22" spans="1:30" x14ac:dyDescent="0.35">
      <c r="A22" s="24" t="s">
        <v>823</v>
      </c>
      <c r="B22" s="77">
        <v>2</v>
      </c>
      <c r="C22" s="30" t="str">
        <f t="shared" si="15"/>
        <v>Sedona De Silva</v>
      </c>
      <c r="D22" s="30" t="str">
        <f t="shared" si="7"/>
        <v>St Albans</v>
      </c>
      <c r="E22" s="154">
        <v>13.8</v>
      </c>
      <c r="F22" s="146">
        <f>Decsheets!$V$6</f>
        <v>5</v>
      </c>
      <c r="G22" s="12"/>
      <c r="H22" s="12"/>
      <c r="I22" s="22"/>
      <c r="J22" s="18">
        <f t="shared" ref="J22:J27" si="17">IF($A22="","",IF(LEFT($A22,1)=J$12,$F22,""))</f>
        <v>5</v>
      </c>
      <c r="K22" s="18" t="str">
        <f t="shared" si="16"/>
        <v/>
      </c>
      <c r="L22" s="18" t="str">
        <f t="shared" si="16"/>
        <v/>
      </c>
      <c r="M22" s="18" t="str">
        <f t="shared" si="16"/>
        <v/>
      </c>
      <c r="N22" s="18" t="str">
        <f t="shared" si="16"/>
        <v/>
      </c>
      <c r="O22" s="18" t="str">
        <f t="shared" si="16"/>
        <v/>
      </c>
      <c r="P22" s="18" t="str">
        <f t="shared" si="16"/>
        <v/>
      </c>
      <c r="Q22" s="18" t="str">
        <f t="shared" si="16"/>
        <v/>
      </c>
      <c r="R22" s="18"/>
      <c r="S22" s="12"/>
      <c r="U22" s="147"/>
      <c r="V22" s="147"/>
      <c r="W22" s="169" t="s">
        <v>345</v>
      </c>
      <c r="X22" s="170"/>
      <c r="Y22" s="170"/>
      <c r="Z22" s="169"/>
      <c r="AA22" s="169" t="s">
        <v>346</v>
      </c>
      <c r="AB22" s="169"/>
      <c r="AC22" s="170"/>
      <c r="AD22" s="2"/>
    </row>
    <row r="23" spans="1:30" x14ac:dyDescent="0.35">
      <c r="A23" s="24" t="s">
        <v>822</v>
      </c>
      <c r="B23" s="77">
        <v>3</v>
      </c>
      <c r="C23" s="30" t="str">
        <f t="shared" si="15"/>
        <v>Jasmine Rumsey</v>
      </c>
      <c r="D23" s="30" t="str">
        <f t="shared" si="7"/>
        <v>Watford</v>
      </c>
      <c r="E23" s="154">
        <v>14.1</v>
      </c>
      <c r="F23" s="146">
        <f>Decsheets!$V$7</f>
        <v>4</v>
      </c>
      <c r="G23" s="12"/>
      <c r="H23" s="12"/>
      <c r="I23" s="22"/>
      <c r="J23" s="18" t="str">
        <f t="shared" si="17"/>
        <v/>
      </c>
      <c r="K23" s="18">
        <f t="shared" si="16"/>
        <v>4</v>
      </c>
      <c r="L23" s="18" t="str">
        <f t="shared" si="16"/>
        <v/>
      </c>
      <c r="M23" s="18" t="str">
        <f t="shared" si="16"/>
        <v/>
      </c>
      <c r="N23" s="18" t="str">
        <f t="shared" si="16"/>
        <v/>
      </c>
      <c r="O23" s="18" t="str">
        <f t="shared" si="16"/>
        <v/>
      </c>
      <c r="P23" s="18" t="str">
        <f t="shared" si="16"/>
        <v/>
      </c>
      <c r="Q23" s="18" t="str">
        <f t="shared" si="16"/>
        <v/>
      </c>
      <c r="R23" s="18"/>
      <c r="S23" s="12"/>
      <c r="U23" s="147"/>
      <c r="V23" s="147"/>
      <c r="W23" s="169" t="str">
        <f>$C45</f>
        <v>Georgia Tongue</v>
      </c>
      <c r="X23" s="170" t="str">
        <f>$D45</f>
        <v>St Albans</v>
      </c>
      <c r="Y23" s="170" t="str">
        <f>$E45</f>
        <v>2:33.9</v>
      </c>
      <c r="Z23" s="169"/>
      <c r="AA23" s="169" t="str">
        <f>$C53</f>
        <v>Autumn Rana</v>
      </c>
      <c r="AB23" s="169" t="str">
        <f>$D53</f>
        <v>Watford</v>
      </c>
      <c r="AC23" s="170" t="str">
        <f>$E53</f>
        <v>2:48.4</v>
      </c>
      <c r="AD23" s="2"/>
    </row>
    <row r="24" spans="1:30" x14ac:dyDescent="0.35">
      <c r="A24" s="24" t="s">
        <v>825</v>
      </c>
      <c r="B24" s="77" t="s">
        <v>23</v>
      </c>
      <c r="C24" s="30" t="str">
        <f t="shared" si="15"/>
        <v>Giusy Caprarelli</v>
      </c>
      <c r="D24" s="30" t="str">
        <f t="shared" si="7"/>
        <v>Dacorum &amp; T</v>
      </c>
      <c r="E24" s="154">
        <v>14.1</v>
      </c>
      <c r="F24" s="146">
        <f>Decsheets!$V$8</f>
        <v>3</v>
      </c>
      <c r="G24" s="12"/>
      <c r="H24" s="12"/>
      <c r="I24" s="22"/>
      <c r="J24" s="18" t="str">
        <f t="shared" si="17"/>
        <v/>
      </c>
      <c r="K24" s="18" t="str">
        <f t="shared" si="16"/>
        <v/>
      </c>
      <c r="L24" s="18" t="str">
        <f t="shared" si="16"/>
        <v/>
      </c>
      <c r="M24" s="18">
        <f t="shared" si="16"/>
        <v>3</v>
      </c>
      <c r="N24" s="18" t="str">
        <f t="shared" si="16"/>
        <v/>
      </c>
      <c r="O24" s="18" t="str">
        <f t="shared" si="16"/>
        <v/>
      </c>
      <c r="P24" s="18" t="str">
        <f t="shared" si="16"/>
        <v/>
      </c>
      <c r="Q24" s="18" t="str">
        <f t="shared" si="16"/>
        <v/>
      </c>
      <c r="R24" s="18"/>
      <c r="S24" s="12"/>
      <c r="U24" s="147"/>
      <c r="V24" s="147"/>
      <c r="W24" s="169" t="str">
        <f t="shared" ref="W24:W29" si="18">$C46</f>
        <v>Celeste Koyejo</v>
      </c>
      <c r="X24" s="170" t="str">
        <f t="shared" ref="X24:X29" si="19">$D46</f>
        <v>Watford</v>
      </c>
      <c r="Y24" s="170" t="str">
        <f t="shared" ref="Y24:Y29" si="20">$E46</f>
        <v>2:39.0</v>
      </c>
      <c r="Z24" s="169"/>
      <c r="AA24" s="169" t="str">
        <f t="shared" ref="AA24:AA29" si="21">$C54</f>
        <v xml:space="preserve">Maya Green   </v>
      </c>
      <c r="AB24" s="169" t="str">
        <f t="shared" ref="AB24:AB29" si="22">$D54</f>
        <v>Shaftesbury</v>
      </c>
      <c r="AC24" s="170" t="str">
        <f t="shared" ref="AC24:AC29" si="23">$E54</f>
        <v>2:52.3</v>
      </c>
      <c r="AD24" s="2"/>
    </row>
    <row r="25" spans="1:30" x14ac:dyDescent="0.35">
      <c r="A25" s="24" t="s">
        <v>821</v>
      </c>
      <c r="B25" s="77" t="s">
        <v>24</v>
      </c>
      <c r="C25" s="30" t="str">
        <f t="shared" si="15"/>
        <v>Dyllis Osei Agyemang</v>
      </c>
      <c r="D25" s="30" t="str">
        <f t="shared" si="7"/>
        <v>Herts Phoenix</v>
      </c>
      <c r="E25" s="154">
        <v>14.6</v>
      </c>
      <c r="F25" s="146">
        <f>Decsheets!$V$9</f>
        <v>2</v>
      </c>
      <c r="G25" s="12"/>
      <c r="H25" s="12"/>
      <c r="I25" s="22"/>
      <c r="J25" s="18" t="str">
        <f t="shared" si="17"/>
        <v/>
      </c>
      <c r="K25" s="18" t="str">
        <f t="shared" si="16"/>
        <v/>
      </c>
      <c r="L25" s="18">
        <f t="shared" si="16"/>
        <v>2</v>
      </c>
      <c r="M25" s="18" t="str">
        <f t="shared" si="16"/>
        <v/>
      </c>
      <c r="N25" s="18" t="str">
        <f t="shared" si="16"/>
        <v/>
      </c>
      <c r="O25" s="18" t="str">
        <f t="shared" si="16"/>
        <v/>
      </c>
      <c r="P25" s="18" t="str">
        <f t="shared" si="16"/>
        <v/>
      </c>
      <c r="Q25" s="18" t="str">
        <f t="shared" si="16"/>
        <v/>
      </c>
      <c r="R25" s="18"/>
      <c r="S25" s="12"/>
      <c r="U25" s="147"/>
      <c r="V25" s="147"/>
      <c r="W25" s="169" t="str">
        <f t="shared" si="18"/>
        <v>Paige Wadley</v>
      </c>
      <c r="X25" s="170" t="str">
        <f t="shared" si="19"/>
        <v>Herts Phoenix</v>
      </c>
      <c r="Y25" s="170" t="str">
        <f t="shared" si="20"/>
        <v>2:42.7</v>
      </c>
      <c r="Z25" s="169"/>
      <c r="AA25" s="169" t="str">
        <f t="shared" si="21"/>
        <v>Phoenix-Olivia McDonald David</v>
      </c>
      <c r="AB25" s="169" t="str">
        <f t="shared" si="22"/>
        <v>Dacorum &amp; T</v>
      </c>
      <c r="AC25" s="170" t="str">
        <f t="shared" si="23"/>
        <v>2:58.9</v>
      </c>
      <c r="AD25" s="2"/>
    </row>
    <row r="26" spans="1:30" x14ac:dyDescent="0.35">
      <c r="A26" s="24"/>
      <c r="B26" s="77" t="s">
        <v>25</v>
      </c>
      <c r="C26" s="30" t="str">
        <f t="shared" si="15"/>
        <v/>
      </c>
      <c r="D26" s="30" t="str">
        <f t="shared" si="7"/>
        <v/>
      </c>
      <c r="E26" s="154" t="s">
        <v>296</v>
      </c>
      <c r="F26" s="146">
        <f>Decsheets!$V$10</f>
        <v>1</v>
      </c>
      <c r="G26" s="12"/>
      <c r="H26" s="12"/>
      <c r="I26" s="22"/>
      <c r="J26" s="18" t="str">
        <f t="shared" si="17"/>
        <v/>
      </c>
      <c r="K26" s="18" t="str">
        <f t="shared" si="16"/>
        <v/>
      </c>
      <c r="L26" s="18" t="str">
        <f t="shared" si="16"/>
        <v/>
      </c>
      <c r="M26" s="18" t="str">
        <f t="shared" si="16"/>
        <v/>
      </c>
      <c r="N26" s="18" t="str">
        <f t="shared" si="16"/>
        <v/>
      </c>
      <c r="O26" s="18" t="str">
        <f t="shared" si="16"/>
        <v/>
      </c>
      <c r="P26" s="18" t="str">
        <f t="shared" si="16"/>
        <v/>
      </c>
      <c r="Q26" s="18" t="str">
        <f t="shared" si="16"/>
        <v/>
      </c>
      <c r="R26" s="18"/>
      <c r="S26" s="12"/>
      <c r="U26" s="147"/>
      <c r="V26" s="147"/>
      <c r="W26" s="169" t="str">
        <f t="shared" si="18"/>
        <v>Nyah Caine</v>
      </c>
      <c r="X26" s="170" t="str">
        <f t="shared" si="19"/>
        <v>Shaftesbury</v>
      </c>
      <c r="Y26" s="170" t="str">
        <f t="shared" si="20"/>
        <v>2:47.3</v>
      </c>
      <c r="Z26" s="169"/>
      <c r="AA26" s="169" t="str">
        <f t="shared" si="21"/>
        <v>Lily Jackson</v>
      </c>
      <c r="AB26" s="169" t="str">
        <f t="shared" si="22"/>
        <v>Herts Phoenix</v>
      </c>
      <c r="AC26" s="170" t="str">
        <f t="shared" si="23"/>
        <v>3:13.3</v>
      </c>
      <c r="AD26" s="2"/>
    </row>
    <row r="27" spans="1:30" x14ac:dyDescent="0.35">
      <c r="A27" s="24"/>
      <c r="B27" s="77">
        <v>7</v>
      </c>
      <c r="C27" s="30" t="str">
        <f t="shared" si="15"/>
        <v/>
      </c>
      <c r="D27" s="30" t="str">
        <f t="shared" si="7"/>
        <v/>
      </c>
      <c r="E27" s="154" t="s">
        <v>296</v>
      </c>
      <c r="F27" s="146">
        <f>Decsheets!$V$11</f>
        <v>0</v>
      </c>
      <c r="G27" s="12"/>
      <c r="H27" s="12"/>
      <c r="I27" s="22"/>
      <c r="J27" s="18" t="str">
        <f t="shared" si="17"/>
        <v/>
      </c>
      <c r="K27" s="18" t="str">
        <f t="shared" si="16"/>
        <v/>
      </c>
      <c r="L27" s="18" t="str">
        <f t="shared" si="16"/>
        <v/>
      </c>
      <c r="M27" s="18" t="str">
        <f t="shared" si="16"/>
        <v/>
      </c>
      <c r="N27" s="18" t="str">
        <f t="shared" si="16"/>
        <v/>
      </c>
      <c r="O27" s="18" t="str">
        <f t="shared" si="16"/>
        <v/>
      </c>
      <c r="P27" s="18" t="str">
        <f t="shared" si="16"/>
        <v/>
      </c>
      <c r="Q27" s="18" t="str">
        <f t="shared" si="16"/>
        <v/>
      </c>
      <c r="R27" s="18">
        <f>SUM(Decsheets!$V$5:$V$12)-(SUM(J21:P27))</f>
        <v>1</v>
      </c>
      <c r="S27" s="12"/>
      <c r="U27" s="147"/>
      <c r="V27" s="147"/>
      <c r="W27" s="169" t="str">
        <f t="shared" si="18"/>
        <v>Catherine Thurgood</v>
      </c>
      <c r="X27" s="170" t="str">
        <f t="shared" si="19"/>
        <v>Dacorum &amp; T</v>
      </c>
      <c r="Y27" s="170" t="str">
        <f t="shared" si="20"/>
        <v>2:53.4</v>
      </c>
      <c r="Z27" s="169"/>
      <c r="AA27" s="169" t="str">
        <f t="shared" si="21"/>
        <v/>
      </c>
      <c r="AB27" s="169" t="str">
        <f t="shared" si="22"/>
        <v/>
      </c>
      <c r="AC27" s="170" t="str">
        <f t="shared" si="23"/>
        <v>.</v>
      </c>
      <c r="AD27" s="2"/>
    </row>
    <row r="28" spans="1:30" s="2" customFormat="1" x14ac:dyDescent="0.35">
      <c r="A28" s="15" t="s">
        <v>3</v>
      </c>
      <c r="B28" s="76"/>
      <c r="C28" s="25" t="s">
        <v>200</v>
      </c>
      <c r="D28" s="151" t="s">
        <v>336</v>
      </c>
      <c r="E28" s="153" t="s">
        <v>296</v>
      </c>
      <c r="F28" s="144"/>
      <c r="G28" s="12"/>
      <c r="H28" s="12"/>
      <c r="I28" s="12"/>
      <c r="J28" s="18"/>
      <c r="K28" s="18"/>
      <c r="L28" s="18"/>
      <c r="M28" s="18"/>
      <c r="N28" s="18"/>
      <c r="O28" s="18"/>
      <c r="P28" s="18"/>
      <c r="Q28" s="18"/>
      <c r="R28" s="18"/>
      <c r="S28" s="12" t="s">
        <v>30</v>
      </c>
      <c r="U28" s="147"/>
      <c r="V28" s="147"/>
      <c r="W28" s="169" t="str">
        <f t="shared" si="18"/>
        <v/>
      </c>
      <c r="X28" s="170" t="str">
        <f t="shared" si="19"/>
        <v/>
      </c>
      <c r="Y28" s="170" t="str">
        <f t="shared" si="20"/>
        <v>.</v>
      </c>
      <c r="Z28" s="169"/>
      <c r="AA28" s="169" t="str">
        <f>$C58</f>
        <v/>
      </c>
      <c r="AB28" s="169" t="str">
        <f>$D58</f>
        <v/>
      </c>
      <c r="AC28" s="170" t="str">
        <f t="shared" si="23"/>
        <v>.</v>
      </c>
    </row>
    <row r="29" spans="1:30" x14ac:dyDescent="0.35">
      <c r="A29" s="24" t="s">
        <v>434</v>
      </c>
      <c r="B29" s="77">
        <v>1</v>
      </c>
      <c r="C29" s="20" t="str">
        <f t="shared" ref="C29:C35" si="24">IF(A29="","",VLOOKUP($A$28,IF(LEN(A29)=2,U13GB,U13GA),VLOOKUP(LEFT(A29,1),club,6,FALSE),FALSE))</f>
        <v>Angel McLeod</v>
      </c>
      <c r="D29" s="30" t="str">
        <f t="shared" si="7"/>
        <v>Shaftesbury</v>
      </c>
      <c r="E29" s="154">
        <v>26.8</v>
      </c>
      <c r="F29" s="146">
        <f>Decsheets!$V$5</f>
        <v>6</v>
      </c>
      <c r="G29" s="12"/>
      <c r="H29" s="12"/>
      <c r="I29" s="22"/>
      <c r="J29" s="18" t="str">
        <f t="shared" ref="J29:J35" si="25">IF($A29="","",IF(LEFT($A29,1)=J$12,$F29,""))</f>
        <v/>
      </c>
      <c r="K29" s="18" t="str">
        <f t="shared" si="16"/>
        <v/>
      </c>
      <c r="L29" s="18" t="str">
        <f t="shared" si="16"/>
        <v/>
      </c>
      <c r="M29" s="18" t="str">
        <f t="shared" si="16"/>
        <v/>
      </c>
      <c r="N29" s="18">
        <f t="shared" si="16"/>
        <v>6</v>
      </c>
      <c r="O29" s="18" t="str">
        <f t="shared" si="16"/>
        <v/>
      </c>
      <c r="P29" s="18" t="str">
        <f t="shared" si="16"/>
        <v/>
      </c>
      <c r="Q29" s="18" t="str">
        <f t="shared" si="16"/>
        <v/>
      </c>
      <c r="R29" s="18"/>
      <c r="S29" s="12"/>
      <c r="U29" s="147"/>
      <c r="V29" s="147"/>
      <c r="W29" s="169" t="str">
        <f t="shared" si="18"/>
        <v/>
      </c>
      <c r="X29" s="170" t="str">
        <f t="shared" si="19"/>
        <v/>
      </c>
      <c r="Y29" s="170" t="str">
        <f t="shared" si="20"/>
        <v>.</v>
      </c>
      <c r="Z29" s="169"/>
      <c r="AA29" s="169" t="str">
        <f t="shared" si="21"/>
        <v/>
      </c>
      <c r="AB29" s="169" t="str">
        <f t="shared" si="22"/>
        <v/>
      </c>
      <c r="AC29" s="170" t="str">
        <f t="shared" si="23"/>
        <v>.</v>
      </c>
      <c r="AD29" s="2"/>
    </row>
    <row r="30" spans="1:30" x14ac:dyDescent="0.35">
      <c r="A30" s="24" t="s">
        <v>425</v>
      </c>
      <c r="B30" s="77">
        <v>2</v>
      </c>
      <c r="C30" s="20" t="str">
        <f t="shared" si="24"/>
        <v>Jasmine Rance</v>
      </c>
      <c r="D30" s="30" t="str">
        <f t="shared" si="7"/>
        <v>St Albans</v>
      </c>
      <c r="E30" s="154">
        <v>26.9</v>
      </c>
      <c r="F30" s="146">
        <f>Decsheets!$V$6</f>
        <v>5</v>
      </c>
      <c r="G30" s="12"/>
      <c r="H30" s="12"/>
      <c r="I30" s="22"/>
      <c r="J30" s="18">
        <f t="shared" si="25"/>
        <v>5</v>
      </c>
      <c r="K30" s="18" t="str">
        <f t="shared" si="16"/>
        <v/>
      </c>
      <c r="L30" s="18" t="str">
        <f t="shared" si="16"/>
        <v/>
      </c>
      <c r="M30" s="18" t="str">
        <f t="shared" si="16"/>
        <v/>
      </c>
      <c r="N30" s="18" t="str">
        <f t="shared" si="16"/>
        <v/>
      </c>
      <c r="O30" s="18" t="str">
        <f t="shared" si="16"/>
        <v/>
      </c>
      <c r="P30" s="18" t="str">
        <f t="shared" si="16"/>
        <v/>
      </c>
      <c r="Q30" s="18" t="str">
        <f t="shared" si="16"/>
        <v/>
      </c>
      <c r="R30" s="18"/>
      <c r="S30" s="12"/>
      <c r="U30" s="147"/>
      <c r="V30" s="147"/>
      <c r="W30" s="169"/>
      <c r="X30" s="170"/>
      <c r="Y30" s="170"/>
      <c r="Z30" s="169"/>
      <c r="AA30" s="169"/>
      <c r="AB30" s="169"/>
      <c r="AC30" s="170"/>
      <c r="AD30" s="2"/>
    </row>
    <row r="31" spans="1:30" x14ac:dyDescent="0.35">
      <c r="A31" s="24" t="s">
        <v>432</v>
      </c>
      <c r="B31" s="77">
        <v>3</v>
      </c>
      <c r="C31" s="20" t="str">
        <f t="shared" si="24"/>
        <v>Poppy Odom-Haslett</v>
      </c>
      <c r="D31" s="30" t="str">
        <f t="shared" si="7"/>
        <v>Dacorum &amp; T</v>
      </c>
      <c r="E31" s="154">
        <v>29.2</v>
      </c>
      <c r="F31" s="146">
        <f>Decsheets!$V$7</f>
        <v>4</v>
      </c>
      <c r="G31" s="12"/>
      <c r="H31" s="12"/>
      <c r="I31" s="22"/>
      <c r="J31" s="18" t="str">
        <f t="shared" si="25"/>
        <v/>
      </c>
      <c r="K31" s="18" t="str">
        <f t="shared" si="16"/>
        <v/>
      </c>
      <c r="L31" s="18" t="str">
        <f t="shared" si="16"/>
        <v/>
      </c>
      <c r="M31" s="18">
        <f t="shared" si="16"/>
        <v>4</v>
      </c>
      <c r="N31" s="18" t="str">
        <f t="shared" si="16"/>
        <v/>
      </c>
      <c r="O31" s="18" t="str">
        <f t="shared" si="16"/>
        <v/>
      </c>
      <c r="P31" s="18" t="str">
        <f t="shared" si="16"/>
        <v/>
      </c>
      <c r="Q31" s="18" t="str">
        <f t="shared" si="16"/>
        <v/>
      </c>
      <c r="R31" s="18"/>
      <c r="S31" s="12"/>
      <c r="U31" s="147"/>
      <c r="V31" s="147"/>
      <c r="W31" s="169" t="s">
        <v>347</v>
      </c>
      <c r="X31" s="170"/>
      <c r="Y31" s="170"/>
      <c r="Z31" s="169"/>
      <c r="AA31" s="169" t="s">
        <v>348</v>
      </c>
      <c r="AB31" s="169"/>
      <c r="AC31" s="170"/>
      <c r="AD31" s="2"/>
    </row>
    <row r="32" spans="1:30" x14ac:dyDescent="0.35">
      <c r="A32" s="24" t="s">
        <v>428</v>
      </c>
      <c r="B32" s="77" t="s">
        <v>23</v>
      </c>
      <c r="C32" s="20" t="str">
        <f t="shared" si="24"/>
        <v>Jasmine Rumsey</v>
      </c>
      <c r="D32" s="30" t="str">
        <f t="shared" si="7"/>
        <v>Watford</v>
      </c>
      <c r="E32" s="154">
        <v>30</v>
      </c>
      <c r="F32" s="146">
        <f>Decsheets!$V$8</f>
        <v>3</v>
      </c>
      <c r="G32" s="12"/>
      <c r="H32" s="12"/>
      <c r="I32" s="22"/>
      <c r="J32" s="18" t="str">
        <f t="shared" si="25"/>
        <v/>
      </c>
      <c r="K32" s="18">
        <f t="shared" si="16"/>
        <v>3</v>
      </c>
      <c r="L32" s="18" t="str">
        <f t="shared" si="16"/>
        <v/>
      </c>
      <c r="M32" s="18" t="str">
        <f t="shared" si="16"/>
        <v/>
      </c>
      <c r="N32" s="18" t="str">
        <f t="shared" si="16"/>
        <v/>
      </c>
      <c r="O32" s="18" t="str">
        <f t="shared" si="16"/>
        <v/>
      </c>
      <c r="P32" s="18" t="str">
        <f t="shared" si="16"/>
        <v/>
      </c>
      <c r="Q32" s="18" t="str">
        <f t="shared" si="16"/>
        <v/>
      </c>
      <c r="R32" s="18"/>
      <c r="S32" s="12"/>
      <c r="U32" s="147"/>
      <c r="V32" s="147"/>
      <c r="W32" s="169" t="str">
        <f t="shared" ref="W32:W38" si="26">$C61</f>
        <v>Posie Shaw</v>
      </c>
      <c r="X32" s="170" t="str">
        <f t="shared" ref="X32:X38" si="27">$D61</f>
        <v>Shaftesbury</v>
      </c>
      <c r="Y32" s="170" t="str">
        <f t="shared" ref="Y32:Y38" si="28">$E61</f>
        <v>5:07.9</v>
      </c>
      <c r="Z32" s="169"/>
      <c r="AA32" s="169" t="str">
        <f t="shared" ref="AA32:AA38" si="29">$C69</f>
        <v>Eva Dighe</v>
      </c>
      <c r="AB32" s="169" t="str">
        <f t="shared" ref="AB32:AB38" si="30">$D69</f>
        <v>St Albans</v>
      </c>
      <c r="AC32" s="170" t="str">
        <f t="shared" ref="AC32:AC38" si="31">$E69</f>
        <v>5:50.2</v>
      </c>
      <c r="AD32" s="2"/>
    </row>
    <row r="33" spans="1:30" x14ac:dyDescent="0.35">
      <c r="A33" s="24" t="s">
        <v>386</v>
      </c>
      <c r="B33" s="77" t="s">
        <v>24</v>
      </c>
      <c r="C33" s="20" t="str">
        <f t="shared" si="24"/>
        <v>Skye Gelman</v>
      </c>
      <c r="D33" s="30" t="str">
        <f t="shared" si="7"/>
        <v>HAWCS/Enfield</v>
      </c>
      <c r="E33" s="154">
        <v>30.1</v>
      </c>
      <c r="F33" s="146">
        <f>Decsheets!$V$9</f>
        <v>2</v>
      </c>
      <c r="G33" s="12"/>
      <c r="H33" s="12"/>
      <c r="I33" s="22"/>
      <c r="J33" s="18" t="str">
        <f t="shared" si="25"/>
        <v/>
      </c>
      <c r="K33" s="18" t="str">
        <f t="shared" si="16"/>
        <v/>
      </c>
      <c r="L33" s="18" t="str">
        <f t="shared" si="16"/>
        <v/>
      </c>
      <c r="M33" s="18" t="str">
        <f t="shared" si="16"/>
        <v/>
      </c>
      <c r="N33" s="18" t="str">
        <f t="shared" si="16"/>
        <v/>
      </c>
      <c r="O33" s="18">
        <f t="shared" si="16"/>
        <v>2</v>
      </c>
      <c r="P33" s="18" t="str">
        <f t="shared" si="16"/>
        <v/>
      </c>
      <c r="Q33" s="18" t="str">
        <f t="shared" si="16"/>
        <v/>
      </c>
      <c r="R33" s="18"/>
      <c r="S33" s="12"/>
      <c r="U33" s="147"/>
      <c r="V33" s="147"/>
      <c r="W33" s="169" t="str">
        <f t="shared" si="26"/>
        <v>Emma Gudgeon</v>
      </c>
      <c r="X33" s="170" t="str">
        <f t="shared" si="27"/>
        <v>Herts Phoenix</v>
      </c>
      <c r="Y33" s="170" t="str">
        <f t="shared" si="28"/>
        <v>5:33.9</v>
      </c>
      <c r="Z33" s="169"/>
      <c r="AA33" s="169" t="str">
        <f t="shared" si="29"/>
        <v>Ruby Hibberd</v>
      </c>
      <c r="AB33" s="169" t="str">
        <f t="shared" si="30"/>
        <v>Dacorum &amp; T</v>
      </c>
      <c r="AC33" s="170" t="str">
        <f t="shared" si="31"/>
        <v>6:24.6</v>
      </c>
      <c r="AD33" s="2"/>
    </row>
    <row r="34" spans="1:30" x14ac:dyDescent="0.35">
      <c r="A34" s="24" t="s">
        <v>430</v>
      </c>
      <c r="B34" s="77" t="s">
        <v>25</v>
      </c>
      <c r="C34" s="20" t="str">
        <f t="shared" si="24"/>
        <v xml:space="preserve">Kendra Wilberforce </v>
      </c>
      <c r="D34" s="30" t="str">
        <f t="shared" si="7"/>
        <v>Herts Phoenix</v>
      </c>
      <c r="E34" s="154">
        <v>30.7</v>
      </c>
      <c r="F34" s="146">
        <f>Decsheets!$V$10</f>
        <v>1</v>
      </c>
      <c r="G34" s="12"/>
      <c r="H34" s="12"/>
      <c r="I34" s="22"/>
      <c r="J34" s="18" t="str">
        <f t="shared" si="25"/>
        <v/>
      </c>
      <c r="K34" s="18" t="str">
        <f t="shared" si="16"/>
        <v/>
      </c>
      <c r="L34" s="18">
        <f t="shared" si="16"/>
        <v>1</v>
      </c>
      <c r="M34" s="18" t="str">
        <f t="shared" si="16"/>
        <v/>
      </c>
      <c r="N34" s="18" t="str">
        <f t="shared" si="16"/>
        <v/>
      </c>
      <c r="O34" s="18" t="str">
        <f t="shared" si="16"/>
        <v/>
      </c>
      <c r="P34" s="18" t="str">
        <f t="shared" si="16"/>
        <v/>
      </c>
      <c r="Q34" s="18" t="str">
        <f t="shared" si="16"/>
        <v/>
      </c>
      <c r="R34" s="18"/>
      <c r="S34" s="12"/>
      <c r="W34" s="169" t="str">
        <f t="shared" si="26"/>
        <v>Lily Kennedy</v>
      </c>
      <c r="X34" s="170" t="str">
        <f t="shared" si="27"/>
        <v>St Albans</v>
      </c>
      <c r="Y34" s="170" t="str">
        <f t="shared" si="28"/>
        <v>5:34.2</v>
      </c>
      <c r="Z34" s="169"/>
      <c r="AA34" s="169" t="str">
        <f t="shared" si="29"/>
        <v/>
      </c>
      <c r="AB34" s="169" t="str">
        <f t="shared" si="30"/>
        <v/>
      </c>
      <c r="AC34" s="170" t="str">
        <f t="shared" si="31"/>
        <v>.</v>
      </c>
      <c r="AD34" s="2"/>
    </row>
    <row r="35" spans="1:30" x14ac:dyDescent="0.35">
      <c r="A35" s="24"/>
      <c r="B35" s="77">
        <v>7</v>
      </c>
      <c r="C35" s="20" t="str">
        <f t="shared" si="24"/>
        <v/>
      </c>
      <c r="D35" s="30" t="str">
        <f t="shared" si="7"/>
        <v/>
      </c>
      <c r="E35" s="154" t="s">
        <v>296</v>
      </c>
      <c r="F35" s="146">
        <f>Decsheets!$V$11</f>
        <v>0</v>
      </c>
      <c r="G35" s="12"/>
      <c r="H35" s="12"/>
      <c r="I35" s="22"/>
      <c r="J35" s="18" t="str">
        <f t="shared" si="25"/>
        <v/>
      </c>
      <c r="K35" s="18" t="str">
        <f t="shared" ref="K35:Q35" si="32">IF($A35="","",IF(LEFT($A35,1)=K$12,$F35,""))</f>
        <v/>
      </c>
      <c r="L35" s="18" t="str">
        <f t="shared" si="32"/>
        <v/>
      </c>
      <c r="M35" s="18" t="str">
        <f t="shared" si="32"/>
        <v/>
      </c>
      <c r="N35" s="18" t="str">
        <f t="shared" si="32"/>
        <v/>
      </c>
      <c r="O35" s="18" t="str">
        <f t="shared" si="32"/>
        <v/>
      </c>
      <c r="P35" s="18" t="str">
        <f t="shared" si="32"/>
        <v/>
      </c>
      <c r="Q35" s="18" t="str">
        <f t="shared" si="32"/>
        <v/>
      </c>
      <c r="R35" s="18">
        <f>SUM(Decsheets!$V$5:$V$12)-(SUM(J29:P35))</f>
        <v>0</v>
      </c>
      <c r="S35" s="12"/>
      <c r="W35" s="169" t="str">
        <f t="shared" si="26"/>
        <v>Athena Collins</v>
      </c>
      <c r="X35" s="170" t="str">
        <f t="shared" si="27"/>
        <v>Watford</v>
      </c>
      <c r="Y35" s="170" t="str">
        <f t="shared" si="28"/>
        <v>5:53.8</v>
      </c>
      <c r="Z35" s="169"/>
      <c r="AA35" s="169" t="str">
        <f t="shared" si="29"/>
        <v/>
      </c>
      <c r="AB35" s="169" t="str">
        <f t="shared" si="30"/>
        <v/>
      </c>
      <c r="AC35" s="170" t="str">
        <f t="shared" si="31"/>
        <v>.</v>
      </c>
      <c r="AD35" s="2"/>
    </row>
    <row r="36" spans="1:30" s="2" customFormat="1" x14ac:dyDescent="0.35">
      <c r="A36" s="15" t="s">
        <v>3</v>
      </c>
      <c r="B36" s="76"/>
      <c r="C36" s="23" t="s">
        <v>201</v>
      </c>
      <c r="D36" s="151" t="s">
        <v>336</v>
      </c>
      <c r="E36" s="153" t="s">
        <v>296</v>
      </c>
      <c r="F36" s="144"/>
      <c r="G36" s="12"/>
      <c r="H36" s="12"/>
      <c r="I36" s="12"/>
      <c r="J36" s="18"/>
      <c r="K36" s="18"/>
      <c r="L36" s="18"/>
      <c r="M36" s="18"/>
      <c r="N36" s="18"/>
      <c r="O36" s="18"/>
      <c r="P36" s="18"/>
      <c r="Q36" s="18"/>
      <c r="R36" s="18"/>
      <c r="S36" s="12" t="s">
        <v>31</v>
      </c>
      <c r="W36" s="169" t="str">
        <f t="shared" si="26"/>
        <v>Bella Seddon</v>
      </c>
      <c r="X36" s="170" t="str">
        <f t="shared" si="27"/>
        <v>Dacorum &amp; T</v>
      </c>
      <c r="Y36" s="170" t="str">
        <f t="shared" si="28"/>
        <v>6:02.2</v>
      </c>
      <c r="Z36" s="169"/>
      <c r="AA36" s="169" t="str">
        <f t="shared" si="29"/>
        <v/>
      </c>
      <c r="AB36" s="169" t="str">
        <f t="shared" si="30"/>
        <v/>
      </c>
      <c r="AC36" s="170" t="str">
        <f t="shared" si="31"/>
        <v>.</v>
      </c>
    </row>
    <row r="37" spans="1:30" x14ac:dyDescent="0.35">
      <c r="A37" s="24" t="s">
        <v>824</v>
      </c>
      <c r="B37" s="77">
        <v>1</v>
      </c>
      <c r="C37" s="20" t="str">
        <f t="shared" ref="C37:C43" si="33">IF(A37="","",VLOOKUP($A$36,IF(LEN(A37)=2,U13GB,U13GA),VLOOKUP(LEFT(A37,1),club,6,FALSE),FALSE))</f>
        <v>Sienna Corbyn</v>
      </c>
      <c r="D37" s="20" t="str">
        <f t="shared" si="7"/>
        <v>Shaftesbury</v>
      </c>
      <c r="E37" s="154">
        <v>28.5</v>
      </c>
      <c r="F37" s="146">
        <f>Decsheets!$V$5</f>
        <v>6</v>
      </c>
      <c r="G37" s="12"/>
      <c r="H37" s="12"/>
      <c r="I37" s="22"/>
      <c r="J37" s="18" t="str">
        <f t="shared" ref="J37:Q43" si="34">IF($A37="","",IF(LEFT($A37,1)=J$12,$F37,""))</f>
        <v/>
      </c>
      <c r="K37" s="18" t="str">
        <f t="shared" si="34"/>
        <v/>
      </c>
      <c r="L37" s="18" t="str">
        <f t="shared" si="34"/>
        <v/>
      </c>
      <c r="M37" s="18" t="str">
        <f t="shared" si="34"/>
        <v/>
      </c>
      <c r="N37" s="18">
        <f t="shared" si="34"/>
        <v>6</v>
      </c>
      <c r="O37" s="18" t="str">
        <f t="shared" si="34"/>
        <v/>
      </c>
      <c r="P37" s="18" t="str">
        <f t="shared" si="34"/>
        <v/>
      </c>
      <c r="Q37" s="18" t="str">
        <f t="shared" si="34"/>
        <v/>
      </c>
      <c r="R37" s="18"/>
      <c r="S37" s="12"/>
      <c r="W37" s="169" t="str">
        <f t="shared" si="26"/>
        <v/>
      </c>
      <c r="X37" s="170" t="str">
        <f t="shared" si="27"/>
        <v/>
      </c>
      <c r="Y37" s="170" t="str">
        <f t="shared" si="28"/>
        <v>.</v>
      </c>
      <c r="Z37" s="169"/>
      <c r="AA37" s="169" t="str">
        <f t="shared" si="29"/>
        <v/>
      </c>
      <c r="AB37" s="169" t="str">
        <f t="shared" si="30"/>
        <v/>
      </c>
      <c r="AC37" s="170" t="str">
        <f t="shared" si="31"/>
        <v>.</v>
      </c>
      <c r="AD37" s="2"/>
    </row>
    <row r="38" spans="1:30" x14ac:dyDescent="0.35">
      <c r="A38" s="24" t="s">
        <v>822</v>
      </c>
      <c r="B38" s="77">
        <v>2</v>
      </c>
      <c r="C38" s="20" t="str">
        <f t="shared" si="33"/>
        <v xml:space="preserve">Shammah St John </v>
      </c>
      <c r="D38" s="20" t="str">
        <f t="shared" si="7"/>
        <v>Watford</v>
      </c>
      <c r="E38" s="154">
        <v>29.4</v>
      </c>
      <c r="F38" s="146">
        <f>Decsheets!$V$6</f>
        <v>5</v>
      </c>
      <c r="G38" s="12"/>
      <c r="H38" s="12"/>
      <c r="I38" s="22"/>
      <c r="J38" s="18" t="str">
        <f t="shared" si="34"/>
        <v/>
      </c>
      <c r="K38" s="18">
        <f t="shared" si="34"/>
        <v>5</v>
      </c>
      <c r="L38" s="18" t="str">
        <f t="shared" si="34"/>
        <v/>
      </c>
      <c r="M38" s="18" t="str">
        <f t="shared" si="34"/>
        <v/>
      </c>
      <c r="N38" s="18" t="str">
        <f t="shared" si="34"/>
        <v/>
      </c>
      <c r="O38" s="18" t="str">
        <f t="shared" si="34"/>
        <v/>
      </c>
      <c r="P38" s="18" t="str">
        <f t="shared" si="34"/>
        <v/>
      </c>
      <c r="Q38" s="18" t="str">
        <f t="shared" si="34"/>
        <v/>
      </c>
      <c r="R38" s="18"/>
      <c r="S38" s="12"/>
      <c r="W38" s="169" t="str">
        <f t="shared" si="26"/>
        <v/>
      </c>
      <c r="X38" s="170" t="str">
        <f t="shared" si="27"/>
        <v/>
      </c>
      <c r="Y38" s="170" t="str">
        <f t="shared" si="28"/>
        <v>.</v>
      </c>
      <c r="Z38" s="169"/>
      <c r="AA38" s="169" t="str">
        <f t="shared" si="29"/>
        <v/>
      </c>
      <c r="AB38" s="169" t="str">
        <f t="shared" si="30"/>
        <v/>
      </c>
      <c r="AC38" s="170" t="str">
        <f t="shared" si="31"/>
        <v>.</v>
      </c>
      <c r="AD38" s="2"/>
    </row>
    <row r="39" spans="1:30" x14ac:dyDescent="0.35">
      <c r="A39" s="24" t="s">
        <v>823</v>
      </c>
      <c r="B39" s="77">
        <v>3</v>
      </c>
      <c r="C39" s="20" t="str">
        <f t="shared" si="33"/>
        <v xml:space="preserve">Georgia Tongue   </v>
      </c>
      <c r="D39" s="20" t="str">
        <f t="shared" si="7"/>
        <v>St Albans</v>
      </c>
      <c r="E39" s="154">
        <v>29.7</v>
      </c>
      <c r="F39" s="146">
        <f>Decsheets!$V$7</f>
        <v>4</v>
      </c>
      <c r="G39" s="12"/>
      <c r="H39" s="12"/>
      <c r="I39" s="22"/>
      <c r="J39" s="18">
        <f t="shared" si="34"/>
        <v>4</v>
      </c>
      <c r="K39" s="18" t="str">
        <f t="shared" si="34"/>
        <v/>
      </c>
      <c r="L39" s="18" t="str">
        <f t="shared" si="34"/>
        <v/>
      </c>
      <c r="M39" s="18" t="str">
        <f t="shared" si="34"/>
        <v/>
      </c>
      <c r="N39" s="18" t="str">
        <f t="shared" si="34"/>
        <v/>
      </c>
      <c r="O39" s="18" t="str">
        <f t="shared" si="34"/>
        <v/>
      </c>
      <c r="P39" s="18" t="str">
        <f t="shared" si="34"/>
        <v/>
      </c>
      <c r="Q39" s="18" t="str">
        <f t="shared" si="34"/>
        <v/>
      </c>
      <c r="R39" s="18"/>
      <c r="S39" s="12"/>
      <c r="W39" s="169"/>
      <c r="X39" s="170"/>
      <c r="Y39" s="170"/>
      <c r="Z39" s="169"/>
      <c r="AA39" s="169"/>
      <c r="AB39" s="169"/>
      <c r="AC39" s="170"/>
      <c r="AD39" s="2"/>
    </row>
    <row r="40" spans="1:30" x14ac:dyDescent="0.35">
      <c r="A40" s="24" t="s">
        <v>821</v>
      </c>
      <c r="B40" s="77" t="s">
        <v>23</v>
      </c>
      <c r="C40" s="20" t="str">
        <f t="shared" si="33"/>
        <v>Zoe Asamoah</v>
      </c>
      <c r="D40" s="20" t="str">
        <f t="shared" si="7"/>
        <v>Herts Phoenix</v>
      </c>
      <c r="E40" s="154">
        <v>30.3</v>
      </c>
      <c r="F40" s="146">
        <f>Decsheets!$V$8</f>
        <v>3</v>
      </c>
      <c r="G40" s="12"/>
      <c r="H40" s="12"/>
      <c r="I40" s="22"/>
      <c r="J40" s="18" t="str">
        <f t="shared" si="34"/>
        <v/>
      </c>
      <c r="K40" s="18" t="str">
        <f t="shared" si="34"/>
        <v/>
      </c>
      <c r="L40" s="18">
        <f t="shared" si="34"/>
        <v>3</v>
      </c>
      <c r="M40" s="18" t="str">
        <f t="shared" si="34"/>
        <v/>
      </c>
      <c r="N40" s="18" t="str">
        <f t="shared" si="34"/>
        <v/>
      </c>
      <c r="O40" s="18" t="str">
        <f t="shared" si="34"/>
        <v/>
      </c>
      <c r="P40" s="18" t="str">
        <f t="shared" si="34"/>
        <v/>
      </c>
      <c r="Q40" s="18" t="str">
        <f t="shared" si="34"/>
        <v/>
      </c>
      <c r="R40" s="18"/>
      <c r="S40" s="12"/>
      <c r="W40" s="169" t="s">
        <v>373</v>
      </c>
      <c r="X40" s="171" t="s">
        <v>342</v>
      </c>
      <c r="Y40" s="199" t="str">
        <f t="shared" ref="Y40:Y47" si="35">$E76</f>
        <v>.</v>
      </c>
      <c r="Z40" s="200"/>
      <c r="AA40" s="169" t="s">
        <v>374</v>
      </c>
      <c r="AB40" s="171" t="s">
        <v>342</v>
      </c>
      <c r="AC40" s="199" t="str">
        <f t="shared" ref="AC40:AC47" si="36">$E84</f>
        <v>.</v>
      </c>
      <c r="AD40" s="2"/>
    </row>
    <row r="41" spans="1:30" x14ac:dyDescent="0.35">
      <c r="A41" s="24" t="s">
        <v>884</v>
      </c>
      <c r="B41" s="77" t="s">
        <v>24</v>
      </c>
      <c r="C41" s="20" t="str">
        <f t="shared" si="33"/>
        <v>Imogen Bundy</v>
      </c>
      <c r="D41" s="20" t="str">
        <f t="shared" si="7"/>
        <v>HAWCS/Enfield</v>
      </c>
      <c r="E41" s="154">
        <v>30.4</v>
      </c>
      <c r="F41" s="146">
        <f>Decsheets!$V$9</f>
        <v>2</v>
      </c>
      <c r="G41" s="12"/>
      <c r="H41" s="12"/>
      <c r="I41" s="22"/>
      <c r="J41" s="18" t="str">
        <f t="shared" si="34"/>
        <v/>
      </c>
      <c r="K41" s="18" t="str">
        <f t="shared" si="34"/>
        <v/>
      </c>
      <c r="L41" s="18" t="str">
        <f t="shared" si="34"/>
        <v/>
      </c>
      <c r="M41" s="18" t="str">
        <f t="shared" si="34"/>
        <v/>
      </c>
      <c r="N41" s="18" t="str">
        <f t="shared" si="34"/>
        <v/>
      </c>
      <c r="O41" s="18">
        <f t="shared" si="34"/>
        <v>2</v>
      </c>
      <c r="P41" s="18" t="str">
        <f t="shared" si="34"/>
        <v/>
      </c>
      <c r="Q41" s="18" t="str">
        <f t="shared" si="34"/>
        <v/>
      </c>
      <c r="R41" s="18"/>
      <c r="S41" s="12"/>
      <c r="W41" s="169" t="str">
        <f t="shared" ref="W41:W47" si="37">$C77</f>
        <v>Sienna Corbyn</v>
      </c>
      <c r="X41" s="169" t="str">
        <f t="shared" ref="X41:X47" si="38">$D77</f>
        <v>Shaftesbury</v>
      </c>
      <c r="Y41" s="200">
        <f t="shared" si="35"/>
        <v>12.3</v>
      </c>
      <c r="Z41" s="200"/>
      <c r="AA41" s="169" t="str">
        <f t="shared" ref="AA41:AA47" si="39">$C85</f>
        <v>Emily Wines</v>
      </c>
      <c r="AB41" s="169" t="str">
        <f t="shared" ref="AB41:AB47" si="40">$D85</f>
        <v>Herts Phoenix</v>
      </c>
      <c r="AC41" s="200">
        <f t="shared" si="36"/>
        <v>13.6</v>
      </c>
      <c r="AD41" s="2"/>
    </row>
    <row r="42" spans="1:30" x14ac:dyDescent="0.35">
      <c r="A42" s="24" t="s">
        <v>825</v>
      </c>
      <c r="B42" s="77" t="s">
        <v>25</v>
      </c>
      <c r="C42" s="20" t="str">
        <f t="shared" si="33"/>
        <v>Marissa Mpofu</v>
      </c>
      <c r="D42" s="20" t="str">
        <f t="shared" si="7"/>
        <v>Dacorum &amp; T</v>
      </c>
      <c r="E42" s="154">
        <v>30.8</v>
      </c>
      <c r="F42" s="146">
        <f>Decsheets!$V$10</f>
        <v>1</v>
      </c>
      <c r="G42" s="12"/>
      <c r="H42" s="12"/>
      <c r="I42" s="22"/>
      <c r="J42" s="18" t="str">
        <f t="shared" si="34"/>
        <v/>
      </c>
      <c r="K42" s="18" t="str">
        <f t="shared" si="34"/>
        <v/>
      </c>
      <c r="L42" s="18" t="str">
        <f t="shared" si="34"/>
        <v/>
      </c>
      <c r="M42" s="18">
        <f t="shared" si="34"/>
        <v>1</v>
      </c>
      <c r="N42" s="18" t="str">
        <f t="shared" si="34"/>
        <v/>
      </c>
      <c r="O42" s="18" t="str">
        <f t="shared" si="34"/>
        <v/>
      </c>
      <c r="P42" s="18" t="str">
        <f t="shared" si="34"/>
        <v/>
      </c>
      <c r="Q42" s="18" t="str">
        <f t="shared" si="34"/>
        <v/>
      </c>
      <c r="R42" s="18"/>
      <c r="S42" s="12"/>
      <c r="W42" s="169" t="str">
        <f t="shared" si="37"/>
        <v>Rachel Reid</v>
      </c>
      <c r="X42" s="169" t="str">
        <f t="shared" si="38"/>
        <v>HAWCS/Enfield</v>
      </c>
      <c r="Y42" s="200">
        <f t="shared" si="35"/>
        <v>12.6</v>
      </c>
      <c r="Z42" s="200"/>
      <c r="AA42" s="169" t="str">
        <f t="shared" si="39"/>
        <v>Jasmine Rumsey</v>
      </c>
      <c r="AB42" s="169" t="str">
        <f t="shared" si="40"/>
        <v>Watford</v>
      </c>
      <c r="AC42" s="200">
        <f t="shared" si="36"/>
        <v>14.1</v>
      </c>
      <c r="AD42" s="2"/>
    </row>
    <row r="43" spans="1:30" x14ac:dyDescent="0.35">
      <c r="A43" s="24"/>
      <c r="B43" s="77">
        <v>7</v>
      </c>
      <c r="C43" s="20" t="str">
        <f t="shared" si="33"/>
        <v/>
      </c>
      <c r="D43" s="20" t="str">
        <f t="shared" si="7"/>
        <v/>
      </c>
      <c r="E43" s="154" t="s">
        <v>296</v>
      </c>
      <c r="F43" s="146">
        <f>Decsheets!$V$11</f>
        <v>0</v>
      </c>
      <c r="G43" s="12"/>
      <c r="H43" s="12"/>
      <c r="I43" s="22"/>
      <c r="J43" s="18" t="str">
        <f t="shared" si="34"/>
        <v/>
      </c>
      <c r="K43" s="18" t="str">
        <f t="shared" si="34"/>
        <v/>
      </c>
      <c r="L43" s="18" t="str">
        <f t="shared" si="34"/>
        <v/>
      </c>
      <c r="M43" s="18" t="str">
        <f t="shared" si="34"/>
        <v/>
      </c>
      <c r="N43" s="18" t="str">
        <f t="shared" si="34"/>
        <v/>
      </c>
      <c r="O43" s="18" t="str">
        <f t="shared" si="34"/>
        <v/>
      </c>
      <c r="P43" s="18" t="str">
        <f t="shared" si="34"/>
        <v/>
      </c>
      <c r="Q43" s="18" t="str">
        <f t="shared" si="34"/>
        <v/>
      </c>
      <c r="R43" s="18">
        <f>SUM(Decsheets!$V$5:$V$12)-(SUM(J37:P43))</f>
        <v>0</v>
      </c>
      <c r="S43" s="12"/>
      <c r="W43" s="169" t="str">
        <f t="shared" si="37"/>
        <v>Seren Majed</v>
      </c>
      <c r="X43" s="169" t="str">
        <f t="shared" si="38"/>
        <v>Dacorum &amp; T</v>
      </c>
      <c r="Y43" s="200">
        <f t="shared" si="35"/>
        <v>12.7</v>
      </c>
      <c r="Z43" s="200"/>
      <c r="AA43" s="169" t="str">
        <f t="shared" si="39"/>
        <v>Erin Russell</v>
      </c>
      <c r="AB43" s="169" t="str">
        <f t="shared" si="40"/>
        <v>St Albans</v>
      </c>
      <c r="AC43" s="200">
        <f t="shared" si="36"/>
        <v>14.9</v>
      </c>
      <c r="AD43" s="2"/>
    </row>
    <row r="44" spans="1:30" s="2" customFormat="1" x14ac:dyDescent="0.35">
      <c r="A44" s="15" t="s">
        <v>5</v>
      </c>
      <c r="B44" s="76"/>
      <c r="C44" s="25" t="s">
        <v>202</v>
      </c>
      <c r="D44" s="26"/>
      <c r="E44" s="11" t="s">
        <v>296</v>
      </c>
      <c r="F44" s="144"/>
      <c r="G44" s="12"/>
      <c r="H44" s="12"/>
      <c r="I44" s="27"/>
      <c r="J44" s="18"/>
      <c r="K44" s="18"/>
      <c r="L44" s="18"/>
      <c r="M44" s="18"/>
      <c r="N44" s="18"/>
      <c r="O44" s="18"/>
      <c r="P44" s="18"/>
      <c r="Q44" s="18"/>
      <c r="R44" s="18"/>
      <c r="S44" s="12" t="s">
        <v>33</v>
      </c>
      <c r="W44" s="169" t="str">
        <f t="shared" si="37"/>
        <v>Zoe Asamoah </v>
      </c>
      <c r="X44" s="169" t="str">
        <f t="shared" si="38"/>
        <v>Herts Phoenix</v>
      </c>
      <c r="Y44" s="200">
        <f t="shared" si="35"/>
        <v>13.2</v>
      </c>
      <c r="Z44" s="200"/>
      <c r="AA44" s="169" t="str">
        <f t="shared" si="39"/>
        <v>Vera Doudko</v>
      </c>
      <c r="AB44" s="169" t="str">
        <f t="shared" si="40"/>
        <v>Shaftesbury</v>
      </c>
      <c r="AC44" s="200">
        <f t="shared" si="36"/>
        <v>15.3</v>
      </c>
    </row>
    <row r="45" spans="1:30" x14ac:dyDescent="0.35">
      <c r="A45" s="24" t="s">
        <v>425</v>
      </c>
      <c r="B45" s="77">
        <v>1</v>
      </c>
      <c r="C45" s="20" t="str">
        <f t="shared" ref="C45:C51" si="41">IF(A45="","",VLOOKUP($A$44,IF(LEN(A45)=2,U13GB,U13GA),VLOOKUP(LEFT(A45,1),club,6,FALSE),FALSE))</f>
        <v>Georgia Tongue</v>
      </c>
      <c r="D45" s="20" t="str">
        <f t="shared" si="7"/>
        <v>St Albans</v>
      </c>
      <c r="E45" s="21" t="s">
        <v>833</v>
      </c>
      <c r="F45" s="146">
        <f>Decsheets!$V$5</f>
        <v>6</v>
      </c>
      <c r="G45" s="12"/>
      <c r="H45" s="12"/>
      <c r="I45" s="22"/>
      <c r="J45" s="18">
        <f t="shared" ref="J45:Q51" si="42">IF($A45="","",IF(LEFT($A45,1)=J$12,$F45,""))</f>
        <v>6</v>
      </c>
      <c r="K45" s="18" t="str">
        <f t="shared" si="42"/>
        <v/>
      </c>
      <c r="L45" s="18" t="str">
        <f t="shared" si="42"/>
        <v/>
      </c>
      <c r="M45" s="18" t="str">
        <f t="shared" si="42"/>
        <v/>
      </c>
      <c r="N45" s="18" t="str">
        <f t="shared" si="42"/>
        <v/>
      </c>
      <c r="O45" s="18" t="str">
        <f t="shared" si="42"/>
        <v/>
      </c>
      <c r="P45" s="18" t="str">
        <f t="shared" si="42"/>
        <v/>
      </c>
      <c r="Q45" s="18" t="str">
        <f t="shared" si="42"/>
        <v/>
      </c>
      <c r="R45" s="18"/>
      <c r="S45" s="12"/>
      <c r="W45" s="169" t="str">
        <f t="shared" si="37"/>
        <v xml:space="preserve">Sedona De Silva </v>
      </c>
      <c r="X45" s="169" t="str">
        <f t="shared" si="38"/>
        <v>St Albans</v>
      </c>
      <c r="Y45" s="200">
        <f t="shared" si="35"/>
        <v>13.3</v>
      </c>
      <c r="Z45" s="200"/>
      <c r="AA45" s="169" t="str">
        <f t="shared" si="39"/>
        <v>Thea Kennedy</v>
      </c>
      <c r="AB45" s="169" t="str">
        <f t="shared" si="40"/>
        <v>Dacorum &amp; T</v>
      </c>
      <c r="AC45" s="200">
        <f t="shared" si="36"/>
        <v>15.7</v>
      </c>
      <c r="AD45" s="2"/>
    </row>
    <row r="46" spans="1:30" x14ac:dyDescent="0.35">
      <c r="A46" s="24" t="s">
        <v>428</v>
      </c>
      <c r="B46" s="77">
        <v>2</v>
      </c>
      <c r="C46" s="20" t="str">
        <f t="shared" si="41"/>
        <v>Celeste Koyejo</v>
      </c>
      <c r="D46" s="20" t="str">
        <f t="shared" si="7"/>
        <v>Watford</v>
      </c>
      <c r="E46" s="21" t="s">
        <v>834</v>
      </c>
      <c r="F46" s="146">
        <f>Decsheets!$V$6</f>
        <v>5</v>
      </c>
      <c r="G46" s="12"/>
      <c r="H46" s="12"/>
      <c r="I46" s="22"/>
      <c r="J46" s="18" t="str">
        <f t="shared" si="42"/>
        <v/>
      </c>
      <c r="K46" s="18">
        <f t="shared" si="42"/>
        <v>5</v>
      </c>
      <c r="L46" s="18" t="str">
        <f t="shared" si="42"/>
        <v/>
      </c>
      <c r="M46" s="18" t="str">
        <f t="shared" si="42"/>
        <v/>
      </c>
      <c r="N46" s="18" t="str">
        <f t="shared" si="42"/>
        <v/>
      </c>
      <c r="O46" s="18" t="str">
        <f t="shared" si="42"/>
        <v/>
      </c>
      <c r="P46" s="18" t="str">
        <f t="shared" si="42"/>
        <v/>
      </c>
      <c r="Q46" s="18" t="str">
        <f t="shared" si="42"/>
        <v/>
      </c>
      <c r="R46" s="18"/>
      <c r="S46" s="12"/>
      <c r="W46" s="169" t="str">
        <f t="shared" si="37"/>
        <v xml:space="preserve">Autumn Rana </v>
      </c>
      <c r="X46" s="169" t="str">
        <f t="shared" si="38"/>
        <v>Watford</v>
      </c>
      <c r="Y46" s="200">
        <f t="shared" si="35"/>
        <v>13.8</v>
      </c>
      <c r="Z46" s="200"/>
      <c r="AA46" s="169" t="str">
        <f t="shared" si="39"/>
        <v/>
      </c>
      <c r="AB46" s="169" t="str">
        <f t="shared" si="40"/>
        <v/>
      </c>
      <c r="AC46" s="200" t="str">
        <f t="shared" si="36"/>
        <v>.</v>
      </c>
      <c r="AD46" s="2"/>
    </row>
    <row r="47" spans="1:30" x14ac:dyDescent="0.35">
      <c r="A47" s="24" t="s">
        <v>430</v>
      </c>
      <c r="B47" s="77">
        <v>3</v>
      </c>
      <c r="C47" s="20" t="str">
        <f t="shared" si="41"/>
        <v>Paige Wadley</v>
      </c>
      <c r="D47" s="20" t="str">
        <f t="shared" si="7"/>
        <v>Herts Phoenix</v>
      </c>
      <c r="E47" s="21" t="s">
        <v>835</v>
      </c>
      <c r="F47" s="146">
        <f>Decsheets!$V$7</f>
        <v>4</v>
      </c>
      <c r="G47" s="12"/>
      <c r="H47" s="12"/>
      <c r="I47" s="22"/>
      <c r="J47" s="18" t="str">
        <f t="shared" si="42"/>
        <v/>
      </c>
      <c r="K47" s="18" t="str">
        <f t="shared" si="42"/>
        <v/>
      </c>
      <c r="L47" s="18">
        <f t="shared" si="42"/>
        <v>4</v>
      </c>
      <c r="M47" s="18" t="str">
        <f t="shared" si="42"/>
        <v/>
      </c>
      <c r="N47" s="18" t="str">
        <f t="shared" si="42"/>
        <v/>
      </c>
      <c r="O47" s="18" t="str">
        <f t="shared" si="42"/>
        <v/>
      </c>
      <c r="P47" s="18" t="str">
        <f t="shared" si="42"/>
        <v/>
      </c>
      <c r="Q47" s="18" t="str">
        <f t="shared" si="42"/>
        <v/>
      </c>
      <c r="R47" s="18"/>
      <c r="S47" s="12"/>
      <c r="W47" s="169" t="str">
        <f t="shared" si="37"/>
        <v/>
      </c>
      <c r="X47" s="169" t="str">
        <f t="shared" si="38"/>
        <v/>
      </c>
      <c r="Y47" s="200" t="str">
        <f t="shared" si="35"/>
        <v>.</v>
      </c>
      <c r="Z47" s="200"/>
      <c r="AA47" s="169" t="str">
        <f t="shared" si="39"/>
        <v/>
      </c>
      <c r="AB47" s="169" t="str">
        <f t="shared" si="40"/>
        <v/>
      </c>
      <c r="AC47" s="200" t="str">
        <f t="shared" si="36"/>
        <v>.</v>
      </c>
      <c r="AD47" s="2"/>
    </row>
    <row r="48" spans="1:30" x14ac:dyDescent="0.35">
      <c r="A48" s="24" t="s">
        <v>434</v>
      </c>
      <c r="B48" s="77" t="s">
        <v>23</v>
      </c>
      <c r="C48" s="20" t="str">
        <f t="shared" si="41"/>
        <v>Nyah Caine</v>
      </c>
      <c r="D48" s="20" t="str">
        <f t="shared" si="7"/>
        <v>Shaftesbury</v>
      </c>
      <c r="E48" s="21" t="s">
        <v>836</v>
      </c>
      <c r="F48" s="146">
        <f>Decsheets!$V$8</f>
        <v>3</v>
      </c>
      <c r="G48" s="12"/>
      <c r="H48" s="12"/>
      <c r="I48" s="22"/>
      <c r="J48" s="18" t="str">
        <f t="shared" si="42"/>
        <v/>
      </c>
      <c r="K48" s="18" t="str">
        <f t="shared" si="42"/>
        <v/>
      </c>
      <c r="L48" s="18" t="str">
        <f t="shared" si="42"/>
        <v/>
      </c>
      <c r="M48" s="18" t="str">
        <f t="shared" si="42"/>
        <v/>
      </c>
      <c r="N48" s="18">
        <f t="shared" si="42"/>
        <v>3</v>
      </c>
      <c r="O48" s="18" t="str">
        <f t="shared" si="42"/>
        <v/>
      </c>
      <c r="P48" s="18" t="str">
        <f t="shared" si="42"/>
        <v/>
      </c>
      <c r="Q48" s="18" t="str">
        <f t="shared" si="42"/>
        <v/>
      </c>
      <c r="R48" s="18"/>
      <c r="S48" s="12"/>
      <c r="W48" s="169"/>
      <c r="X48" s="169"/>
      <c r="Y48" s="200"/>
      <c r="Z48" s="200"/>
      <c r="AA48" s="169"/>
      <c r="AB48" s="169"/>
      <c r="AC48" s="170"/>
      <c r="AD48" s="2"/>
    </row>
    <row r="49" spans="1:30" x14ac:dyDescent="0.35">
      <c r="A49" s="24" t="s">
        <v>825</v>
      </c>
      <c r="B49" s="77" t="s">
        <v>24</v>
      </c>
      <c r="C49" s="20" t="str">
        <f t="shared" si="41"/>
        <v>Catherine Thurgood</v>
      </c>
      <c r="D49" s="20" t="str">
        <f t="shared" si="7"/>
        <v>Dacorum &amp; T</v>
      </c>
      <c r="E49" s="21" t="s">
        <v>837</v>
      </c>
      <c r="F49" s="146">
        <f>Decsheets!$V$9</f>
        <v>2</v>
      </c>
      <c r="G49" s="12"/>
      <c r="H49" s="12"/>
      <c r="I49" s="22"/>
      <c r="J49" s="18" t="str">
        <f t="shared" si="42"/>
        <v/>
      </c>
      <c r="K49" s="18" t="str">
        <f t="shared" si="42"/>
        <v/>
      </c>
      <c r="L49" s="18" t="str">
        <f t="shared" si="42"/>
        <v/>
      </c>
      <c r="M49" s="18">
        <f t="shared" si="42"/>
        <v>2</v>
      </c>
      <c r="N49" s="18" t="str">
        <f t="shared" si="42"/>
        <v/>
      </c>
      <c r="O49" s="18" t="str">
        <f t="shared" si="42"/>
        <v/>
      </c>
      <c r="P49" s="18" t="str">
        <f t="shared" si="42"/>
        <v/>
      </c>
      <c r="Q49" s="18" t="str">
        <f t="shared" si="42"/>
        <v/>
      </c>
      <c r="R49" s="18"/>
      <c r="S49" s="12"/>
      <c r="W49" s="169" t="s">
        <v>351</v>
      </c>
      <c r="X49" s="169"/>
      <c r="Y49" s="200"/>
      <c r="Z49" s="200"/>
      <c r="AA49" s="169"/>
      <c r="AB49" s="169"/>
      <c r="AC49" s="170"/>
      <c r="AD49" s="2"/>
    </row>
    <row r="50" spans="1:30" x14ac:dyDescent="0.35">
      <c r="A50" s="24"/>
      <c r="B50" s="77" t="s">
        <v>25</v>
      </c>
      <c r="C50" s="20" t="str">
        <f t="shared" si="41"/>
        <v/>
      </c>
      <c r="D50" s="20" t="str">
        <f t="shared" si="7"/>
        <v/>
      </c>
      <c r="E50" s="21" t="s">
        <v>296</v>
      </c>
      <c r="F50" s="146">
        <f>Decsheets!$V$10</f>
        <v>1</v>
      </c>
      <c r="G50" s="12"/>
      <c r="H50" s="12"/>
      <c r="I50" s="22"/>
      <c r="J50" s="18" t="str">
        <f t="shared" si="42"/>
        <v/>
      </c>
      <c r="K50" s="18" t="str">
        <f t="shared" si="42"/>
        <v/>
      </c>
      <c r="L50" s="18" t="str">
        <f t="shared" si="42"/>
        <v/>
      </c>
      <c r="M50" s="18" t="str">
        <f t="shared" si="42"/>
        <v/>
      </c>
      <c r="N50" s="18" t="str">
        <f t="shared" si="42"/>
        <v/>
      </c>
      <c r="O50" s="18" t="str">
        <f t="shared" si="42"/>
        <v/>
      </c>
      <c r="P50" s="18" t="str">
        <f t="shared" si="42"/>
        <v/>
      </c>
      <c r="Q50" s="18" t="str">
        <f t="shared" si="42"/>
        <v/>
      </c>
      <c r="R50" s="18"/>
      <c r="S50" s="12"/>
      <c r="W50" s="169" t="str">
        <f t="shared" ref="W50:W56" si="43">$C173</f>
        <v>Shaftesbury</v>
      </c>
      <c r="X50" s="169" t="str">
        <f t="shared" ref="X50:X56" si="44">$D173</f>
        <v>Shaftesbury</v>
      </c>
      <c r="Y50" s="200">
        <f t="shared" ref="Y50:Y56" si="45">$E173</f>
        <v>54.7</v>
      </c>
      <c r="Z50" s="200"/>
      <c r="AA50" s="169"/>
      <c r="AB50" s="169"/>
      <c r="AC50" s="170"/>
      <c r="AD50" s="2"/>
    </row>
    <row r="51" spans="1:30" x14ac:dyDescent="0.35">
      <c r="A51" s="24"/>
      <c r="B51" s="77">
        <v>7</v>
      </c>
      <c r="C51" s="20" t="str">
        <f t="shared" si="41"/>
        <v/>
      </c>
      <c r="D51" s="20" t="str">
        <f t="shared" si="7"/>
        <v/>
      </c>
      <c r="E51" s="21" t="s">
        <v>296</v>
      </c>
      <c r="F51" s="146">
        <f>Decsheets!$V$11</f>
        <v>0</v>
      </c>
      <c r="G51" s="12"/>
      <c r="H51" s="12"/>
      <c r="I51" s="22"/>
      <c r="J51" s="18" t="str">
        <f t="shared" si="42"/>
        <v/>
      </c>
      <c r="K51" s="18" t="str">
        <f t="shared" si="42"/>
        <v/>
      </c>
      <c r="L51" s="18" t="str">
        <f t="shared" si="42"/>
        <v/>
      </c>
      <c r="M51" s="18" t="str">
        <f t="shared" si="42"/>
        <v/>
      </c>
      <c r="N51" s="18" t="str">
        <f t="shared" si="42"/>
        <v/>
      </c>
      <c r="O51" s="18" t="str">
        <f t="shared" si="42"/>
        <v/>
      </c>
      <c r="P51" s="18" t="str">
        <f t="shared" si="42"/>
        <v/>
      </c>
      <c r="Q51" s="18" t="str">
        <f t="shared" si="42"/>
        <v/>
      </c>
      <c r="R51" s="18">
        <f>SUM(Decsheets!$V$5:$V$12)-(SUM(J45:P51))</f>
        <v>1</v>
      </c>
      <c r="S51" s="12"/>
      <c r="W51" s="169" t="str">
        <f t="shared" si="43"/>
        <v>St Albans</v>
      </c>
      <c r="X51" s="169" t="str">
        <f t="shared" si="44"/>
        <v>St Albans</v>
      </c>
      <c r="Y51" s="200">
        <f t="shared" si="45"/>
        <v>55.2</v>
      </c>
      <c r="Z51" s="200"/>
      <c r="AA51" s="169"/>
      <c r="AB51" s="169"/>
      <c r="AC51" s="170"/>
      <c r="AD51" s="2"/>
    </row>
    <row r="52" spans="1:30" x14ac:dyDescent="0.35">
      <c r="A52" s="15" t="s">
        <v>5</v>
      </c>
      <c r="B52" s="76"/>
      <c r="C52" s="23" t="s">
        <v>203</v>
      </c>
      <c r="D52" s="26"/>
      <c r="E52" s="11" t="s">
        <v>296</v>
      </c>
      <c r="F52" s="144"/>
      <c r="G52" s="12"/>
      <c r="H52" s="12"/>
      <c r="I52" s="27"/>
      <c r="J52" s="18"/>
      <c r="K52" s="18"/>
      <c r="L52" s="18"/>
      <c r="M52" s="18"/>
      <c r="N52" s="18"/>
      <c r="O52" s="18"/>
      <c r="P52" s="18"/>
      <c r="Q52" s="18"/>
      <c r="R52" s="18"/>
      <c r="S52" s="12" t="s">
        <v>34</v>
      </c>
      <c r="W52" s="169" t="str">
        <f t="shared" si="43"/>
        <v>Watford</v>
      </c>
      <c r="X52" s="169" t="str">
        <f t="shared" si="44"/>
        <v>Watford</v>
      </c>
      <c r="Y52" s="200">
        <f t="shared" si="45"/>
        <v>56.7</v>
      </c>
      <c r="Z52" s="200"/>
      <c r="AA52" s="169"/>
      <c r="AB52" s="169"/>
      <c r="AC52" s="170"/>
      <c r="AD52" s="2"/>
    </row>
    <row r="53" spans="1:30" x14ac:dyDescent="0.35">
      <c r="A53" s="19" t="s">
        <v>822</v>
      </c>
      <c r="B53" s="77">
        <v>1</v>
      </c>
      <c r="C53" s="20" t="str">
        <f t="shared" ref="C53:C59" si="46">IF(A53="","",VLOOKUP($A$52,IF(LEN(A53)=2,U13GB,U13GA),VLOOKUP(LEFT(A53,1),club,6,FALSE),FALSE))</f>
        <v>Autumn Rana</v>
      </c>
      <c r="D53" s="20" t="str">
        <f t="shared" si="7"/>
        <v>Watford</v>
      </c>
      <c r="E53" s="21" t="s">
        <v>838</v>
      </c>
      <c r="F53" s="146">
        <f>Decsheets!$V$5</f>
        <v>6</v>
      </c>
      <c r="G53" s="12"/>
      <c r="H53" s="12"/>
      <c r="I53" s="22"/>
      <c r="J53" s="18" t="str">
        <f t="shared" ref="J53:Q59" si="47">IF($A53="","",IF(LEFT($A53,1)=J$12,$F53,""))</f>
        <v/>
      </c>
      <c r="K53" s="18">
        <f t="shared" si="47"/>
        <v>6</v>
      </c>
      <c r="L53" s="18" t="str">
        <f t="shared" si="47"/>
        <v/>
      </c>
      <c r="M53" s="18" t="str">
        <f t="shared" si="47"/>
        <v/>
      </c>
      <c r="N53" s="18" t="str">
        <f t="shared" si="47"/>
        <v/>
      </c>
      <c r="O53" s="18" t="str">
        <f t="shared" si="47"/>
        <v/>
      </c>
      <c r="P53" s="18" t="str">
        <f t="shared" si="47"/>
        <v/>
      </c>
      <c r="Q53" s="18" t="str">
        <f t="shared" si="47"/>
        <v/>
      </c>
      <c r="R53" s="18"/>
      <c r="S53" s="12"/>
      <c r="W53" s="169" t="str">
        <f t="shared" si="43"/>
        <v>Herts Phoenix</v>
      </c>
      <c r="X53" s="169" t="str">
        <f t="shared" si="44"/>
        <v>Herts Phoenix</v>
      </c>
      <c r="Y53" s="200">
        <f t="shared" si="45"/>
        <v>57.1</v>
      </c>
      <c r="Z53" s="200"/>
      <c r="AA53" s="169"/>
      <c r="AB53" s="169"/>
      <c r="AC53" s="170"/>
      <c r="AD53" s="2"/>
    </row>
    <row r="54" spans="1:30" x14ac:dyDescent="0.35">
      <c r="A54" s="19" t="s">
        <v>824</v>
      </c>
      <c r="B54" s="77">
        <v>2</v>
      </c>
      <c r="C54" s="20" t="str">
        <f t="shared" si="46"/>
        <v xml:space="preserve">Maya Green   </v>
      </c>
      <c r="D54" s="20" t="str">
        <f t="shared" si="7"/>
        <v>Shaftesbury</v>
      </c>
      <c r="E54" s="21" t="s">
        <v>839</v>
      </c>
      <c r="F54" s="146">
        <f>Decsheets!$V$6</f>
        <v>5</v>
      </c>
      <c r="G54" s="12"/>
      <c r="H54" s="12"/>
      <c r="I54" s="22"/>
      <c r="J54" s="18" t="str">
        <f t="shared" si="47"/>
        <v/>
      </c>
      <c r="K54" s="18" t="str">
        <f t="shared" si="47"/>
        <v/>
      </c>
      <c r="L54" s="18" t="str">
        <f t="shared" si="47"/>
        <v/>
      </c>
      <c r="M54" s="18" t="str">
        <f t="shared" si="47"/>
        <v/>
      </c>
      <c r="N54" s="18">
        <f t="shared" si="47"/>
        <v>5</v>
      </c>
      <c r="O54" s="18" t="str">
        <f t="shared" si="47"/>
        <v/>
      </c>
      <c r="P54" s="18" t="str">
        <f t="shared" si="47"/>
        <v/>
      </c>
      <c r="Q54" s="18" t="str">
        <f t="shared" si="47"/>
        <v/>
      </c>
      <c r="R54" s="18"/>
      <c r="S54" s="12"/>
      <c r="W54" s="169" t="str">
        <f t="shared" si="43"/>
        <v>Dacorum &amp; T</v>
      </c>
      <c r="X54" s="169" t="str">
        <f t="shared" si="44"/>
        <v>Dacorum &amp; T</v>
      </c>
      <c r="Y54" s="200">
        <f t="shared" si="45"/>
        <v>62.1</v>
      </c>
      <c r="Z54" s="200"/>
      <c r="AA54" s="169"/>
      <c r="AB54" s="169"/>
      <c r="AC54" s="170"/>
      <c r="AD54" s="2"/>
    </row>
    <row r="55" spans="1:30" x14ac:dyDescent="0.35">
      <c r="A55" s="19" t="s">
        <v>432</v>
      </c>
      <c r="B55" s="77">
        <v>3</v>
      </c>
      <c r="C55" s="20" t="str">
        <f t="shared" si="46"/>
        <v>Phoenix-Olivia McDonald David</v>
      </c>
      <c r="D55" s="20" t="str">
        <f t="shared" si="7"/>
        <v>Dacorum &amp; T</v>
      </c>
      <c r="E55" s="21" t="s">
        <v>840</v>
      </c>
      <c r="F55" s="146">
        <f>Decsheets!$V$7</f>
        <v>4</v>
      </c>
      <c r="G55" s="12"/>
      <c r="H55" s="12"/>
      <c r="I55" s="22"/>
      <c r="J55" s="18" t="str">
        <f t="shared" si="47"/>
        <v/>
      </c>
      <c r="K55" s="18" t="str">
        <f t="shared" si="47"/>
        <v/>
      </c>
      <c r="L55" s="18" t="str">
        <f t="shared" si="47"/>
        <v/>
      </c>
      <c r="M55" s="18">
        <f t="shared" si="47"/>
        <v>4</v>
      </c>
      <c r="N55" s="18" t="str">
        <f t="shared" si="47"/>
        <v/>
      </c>
      <c r="O55" s="18" t="str">
        <f t="shared" si="47"/>
        <v/>
      </c>
      <c r="P55" s="18" t="str">
        <f t="shared" si="47"/>
        <v/>
      </c>
      <c r="Q55" s="18" t="str">
        <f t="shared" si="47"/>
        <v/>
      </c>
      <c r="R55" s="18"/>
      <c r="S55" s="12"/>
      <c r="W55" s="169" t="str">
        <f t="shared" si="43"/>
        <v/>
      </c>
      <c r="X55" s="169" t="str">
        <f t="shared" si="44"/>
        <v/>
      </c>
      <c r="Y55" s="200" t="str">
        <f t="shared" si="45"/>
        <v>.</v>
      </c>
      <c r="Z55" s="200"/>
      <c r="AA55" s="169"/>
      <c r="AB55" s="169"/>
      <c r="AC55" s="170"/>
      <c r="AD55" s="2"/>
    </row>
    <row r="56" spans="1:30" x14ac:dyDescent="0.35">
      <c r="A56" s="19" t="s">
        <v>821</v>
      </c>
      <c r="B56" s="77" t="s">
        <v>23</v>
      </c>
      <c r="C56" s="20" t="str">
        <f t="shared" si="46"/>
        <v>Lily Jackson</v>
      </c>
      <c r="D56" s="20" t="str">
        <f t="shared" si="7"/>
        <v>Herts Phoenix</v>
      </c>
      <c r="E56" s="21" t="s">
        <v>841</v>
      </c>
      <c r="F56" s="146">
        <f>Decsheets!$V$8</f>
        <v>3</v>
      </c>
      <c r="G56" s="12"/>
      <c r="H56" s="12"/>
      <c r="I56" s="22"/>
      <c r="J56" s="18" t="str">
        <f t="shared" si="47"/>
        <v/>
      </c>
      <c r="K56" s="18" t="str">
        <f t="shared" si="47"/>
        <v/>
      </c>
      <c r="L56" s="18">
        <f t="shared" si="47"/>
        <v>3</v>
      </c>
      <c r="M56" s="18" t="str">
        <f t="shared" si="47"/>
        <v/>
      </c>
      <c r="N56" s="18" t="str">
        <f t="shared" si="47"/>
        <v/>
      </c>
      <c r="O56" s="18" t="str">
        <f t="shared" si="47"/>
        <v/>
      </c>
      <c r="P56" s="18" t="str">
        <f t="shared" si="47"/>
        <v/>
      </c>
      <c r="Q56" s="18" t="str">
        <f t="shared" si="47"/>
        <v/>
      </c>
      <c r="R56" s="18"/>
      <c r="S56" s="12"/>
      <c r="W56" s="169" t="str">
        <f t="shared" si="43"/>
        <v/>
      </c>
      <c r="X56" s="169" t="str">
        <f t="shared" si="44"/>
        <v/>
      </c>
      <c r="Y56" s="200" t="str">
        <f t="shared" si="45"/>
        <v>.</v>
      </c>
      <c r="Z56" s="169"/>
      <c r="AA56" s="169"/>
      <c r="AB56" s="169"/>
      <c r="AC56" s="170"/>
      <c r="AD56" s="2"/>
    </row>
    <row r="57" spans="1:30" x14ac:dyDescent="0.35">
      <c r="A57" s="19"/>
      <c r="B57" s="77" t="s">
        <v>24</v>
      </c>
      <c r="C57" s="20" t="str">
        <f t="shared" si="46"/>
        <v/>
      </c>
      <c r="D57" s="20" t="str">
        <f t="shared" si="7"/>
        <v/>
      </c>
      <c r="E57" s="21" t="s">
        <v>296</v>
      </c>
      <c r="F57" s="146">
        <f>Decsheets!$V$9</f>
        <v>2</v>
      </c>
      <c r="G57" s="12"/>
      <c r="H57" s="12"/>
      <c r="I57" s="22"/>
      <c r="J57" s="18" t="str">
        <f t="shared" si="47"/>
        <v/>
      </c>
      <c r="K57" s="18" t="str">
        <f t="shared" si="47"/>
        <v/>
      </c>
      <c r="L57" s="18" t="str">
        <f t="shared" si="47"/>
        <v/>
      </c>
      <c r="M57" s="18" t="str">
        <f t="shared" si="47"/>
        <v/>
      </c>
      <c r="N57" s="18" t="str">
        <f t="shared" si="47"/>
        <v/>
      </c>
      <c r="O57" s="18" t="str">
        <f t="shared" si="47"/>
        <v/>
      </c>
      <c r="P57" s="18" t="str">
        <f t="shared" si="47"/>
        <v/>
      </c>
      <c r="Q57" s="18" t="str">
        <f t="shared" si="47"/>
        <v/>
      </c>
      <c r="R57" s="18"/>
      <c r="S57" s="12"/>
      <c r="W57" s="169"/>
      <c r="X57" s="169"/>
      <c r="Y57" s="170"/>
      <c r="Z57" s="169"/>
      <c r="AA57" s="169"/>
      <c r="AB57" s="169"/>
      <c r="AC57" s="170"/>
      <c r="AD57" s="2"/>
    </row>
    <row r="58" spans="1:30" x14ac:dyDescent="0.35">
      <c r="A58" s="19"/>
      <c r="B58" s="77" t="s">
        <v>25</v>
      </c>
      <c r="C58" s="20" t="str">
        <f t="shared" si="46"/>
        <v/>
      </c>
      <c r="D58" s="20" t="str">
        <f t="shared" si="7"/>
        <v/>
      </c>
      <c r="E58" s="21" t="s">
        <v>296</v>
      </c>
      <c r="F58" s="146">
        <f>Decsheets!$V$10</f>
        <v>1</v>
      </c>
      <c r="G58" s="12"/>
      <c r="H58" s="12"/>
      <c r="I58" s="22"/>
      <c r="J58" s="18" t="str">
        <f t="shared" si="47"/>
        <v/>
      </c>
      <c r="K58" s="18" t="str">
        <f t="shared" si="47"/>
        <v/>
      </c>
      <c r="L58" s="18" t="str">
        <f t="shared" si="47"/>
        <v/>
      </c>
      <c r="M58" s="18" t="str">
        <f t="shared" si="47"/>
        <v/>
      </c>
      <c r="N58" s="18" t="str">
        <f t="shared" si="47"/>
        <v/>
      </c>
      <c r="O58" s="18" t="str">
        <f t="shared" si="47"/>
        <v/>
      </c>
      <c r="P58" s="18" t="str">
        <f t="shared" si="47"/>
        <v/>
      </c>
      <c r="Q58" s="18" t="str">
        <f t="shared" si="47"/>
        <v/>
      </c>
      <c r="R58" s="18"/>
      <c r="S58" s="12"/>
      <c r="W58" s="169"/>
      <c r="X58" s="169"/>
      <c r="Y58" s="170"/>
      <c r="Z58" s="169"/>
      <c r="AA58" s="169"/>
      <c r="AB58" s="169"/>
      <c r="AC58" s="170"/>
      <c r="AD58" s="2"/>
    </row>
    <row r="59" spans="1:30" x14ac:dyDescent="0.35">
      <c r="A59" s="19"/>
      <c r="B59" s="77">
        <v>7</v>
      </c>
      <c r="C59" s="20" t="str">
        <f t="shared" si="46"/>
        <v/>
      </c>
      <c r="D59" s="20" t="str">
        <f t="shared" si="7"/>
        <v/>
      </c>
      <c r="E59" s="21" t="s">
        <v>296</v>
      </c>
      <c r="F59" s="146">
        <f>Decsheets!$V$11</f>
        <v>0</v>
      </c>
      <c r="G59" s="12"/>
      <c r="H59" s="12"/>
      <c r="I59" s="22"/>
      <c r="J59" s="18" t="str">
        <f t="shared" si="47"/>
        <v/>
      </c>
      <c r="K59" s="18" t="str">
        <f t="shared" si="47"/>
        <v/>
      </c>
      <c r="L59" s="18" t="str">
        <f t="shared" si="47"/>
        <v/>
      </c>
      <c r="M59" s="18" t="str">
        <f t="shared" si="47"/>
        <v/>
      </c>
      <c r="N59" s="18" t="str">
        <f t="shared" si="47"/>
        <v/>
      </c>
      <c r="O59" s="18" t="str">
        <f t="shared" si="47"/>
        <v/>
      </c>
      <c r="P59" s="18" t="str">
        <f t="shared" si="47"/>
        <v/>
      </c>
      <c r="Q59" s="18" t="str">
        <f t="shared" si="47"/>
        <v/>
      </c>
      <c r="R59" s="18">
        <f>SUM(Decsheets!$V$5:$V$12)-(SUM(J53:P59))</f>
        <v>3</v>
      </c>
      <c r="S59" s="12"/>
      <c r="W59" s="169"/>
      <c r="X59" s="169"/>
      <c r="Y59" s="170"/>
      <c r="Z59" s="169"/>
      <c r="AA59" s="169"/>
      <c r="AB59" s="169"/>
      <c r="AC59" s="170"/>
      <c r="AD59" s="2"/>
    </row>
    <row r="60" spans="1:30" x14ac:dyDescent="0.35">
      <c r="A60" s="15" t="s">
        <v>56</v>
      </c>
      <c r="B60" s="76"/>
      <c r="C60" s="23" t="s">
        <v>204</v>
      </c>
      <c r="D60" s="26"/>
      <c r="E60" s="11" t="s">
        <v>296</v>
      </c>
      <c r="F60" s="144"/>
      <c r="G60" s="12"/>
      <c r="H60" s="12"/>
      <c r="I60" s="27"/>
      <c r="J60" s="18"/>
      <c r="K60" s="18"/>
      <c r="L60" s="18"/>
      <c r="M60" s="18"/>
      <c r="N60" s="18"/>
      <c r="O60" s="18"/>
      <c r="P60" s="18"/>
      <c r="Q60" s="18"/>
      <c r="R60" s="18"/>
      <c r="S60" s="12" t="s">
        <v>55</v>
      </c>
      <c r="W60" s="169" t="s">
        <v>352</v>
      </c>
      <c r="X60" s="169"/>
      <c r="Y60" s="201"/>
      <c r="Z60" s="169"/>
      <c r="AA60" s="169" t="s">
        <v>353</v>
      </c>
      <c r="AB60" s="169"/>
      <c r="AC60" s="201"/>
      <c r="AD60" s="2"/>
    </row>
    <row r="61" spans="1:30" x14ac:dyDescent="0.35">
      <c r="A61" s="19" t="s">
        <v>434</v>
      </c>
      <c r="B61" s="77">
        <v>1</v>
      </c>
      <c r="C61" s="20" t="str">
        <f t="shared" ref="C61:C67" si="48">IF(A61="","",VLOOKUP($A$60,IF(LEN(A61)=2,U13GB,U13GA),VLOOKUP(LEFT(A61,1),club,6,FALSE),FALSE))</f>
        <v>Posie Shaw</v>
      </c>
      <c r="D61" s="20" t="str">
        <f t="shared" si="7"/>
        <v>Shaftesbury</v>
      </c>
      <c r="E61" s="21" t="s">
        <v>943</v>
      </c>
      <c r="F61" s="146">
        <f>Decsheets!$V$5</f>
        <v>6</v>
      </c>
      <c r="G61" s="12"/>
      <c r="H61" s="12"/>
      <c r="I61" s="22"/>
      <c r="J61" s="18" t="str">
        <f t="shared" ref="J61:Q67" si="49">IF($A61="","",IF(LEFT($A61,1)=J$12,$F61,""))</f>
        <v/>
      </c>
      <c r="K61" s="18" t="str">
        <f t="shared" si="49"/>
        <v/>
      </c>
      <c r="L61" s="18" t="str">
        <f t="shared" si="49"/>
        <v/>
      </c>
      <c r="M61" s="18" t="str">
        <f t="shared" si="49"/>
        <v/>
      </c>
      <c r="N61" s="18">
        <f t="shared" si="49"/>
        <v>6</v>
      </c>
      <c r="O61" s="18" t="str">
        <f t="shared" si="49"/>
        <v/>
      </c>
      <c r="P61" s="18" t="str">
        <f t="shared" si="49"/>
        <v/>
      </c>
      <c r="Q61" s="18" t="str">
        <f t="shared" si="49"/>
        <v/>
      </c>
      <c r="R61" s="18"/>
      <c r="S61" s="12"/>
      <c r="W61" s="169" t="str">
        <f>$C93</f>
        <v>Sienna Corbyn</v>
      </c>
      <c r="X61" s="169" t="str">
        <f>$D93</f>
        <v>Shaftesbury</v>
      </c>
      <c r="Y61" s="201">
        <f>$E93</f>
        <v>1.35</v>
      </c>
      <c r="Z61" s="169"/>
      <c r="AA61" s="169" t="str">
        <f>$C101</f>
        <v xml:space="preserve">Shenel Okrah </v>
      </c>
      <c r="AB61" s="169" t="str">
        <f>$D101</f>
        <v>Shaftesbury</v>
      </c>
      <c r="AC61" s="201">
        <f>$E101</f>
        <v>1.3</v>
      </c>
      <c r="AD61" s="2"/>
    </row>
    <row r="62" spans="1:30" x14ac:dyDescent="0.35">
      <c r="A62" s="19" t="s">
        <v>430</v>
      </c>
      <c r="B62" s="77">
        <v>2</v>
      </c>
      <c r="C62" s="20" t="str">
        <f t="shared" si="48"/>
        <v>Emma Gudgeon</v>
      </c>
      <c r="D62" s="20" t="str">
        <f t="shared" si="7"/>
        <v>Herts Phoenix</v>
      </c>
      <c r="E62" s="21" t="s">
        <v>944</v>
      </c>
      <c r="F62" s="146">
        <f>Decsheets!$V$6</f>
        <v>5</v>
      </c>
      <c r="G62" s="12"/>
      <c r="H62" s="12"/>
      <c r="I62" s="22"/>
      <c r="J62" s="18" t="str">
        <f t="shared" si="49"/>
        <v/>
      </c>
      <c r="K62" s="18" t="str">
        <f t="shared" si="49"/>
        <v/>
      </c>
      <c r="L62" s="18">
        <f t="shared" si="49"/>
        <v>5</v>
      </c>
      <c r="M62" s="18" t="str">
        <f t="shared" si="49"/>
        <v/>
      </c>
      <c r="N62" s="18" t="str">
        <f t="shared" si="49"/>
        <v/>
      </c>
      <c r="O62" s="18" t="str">
        <f t="shared" si="49"/>
        <v/>
      </c>
      <c r="P62" s="18" t="str">
        <f t="shared" si="49"/>
        <v/>
      </c>
      <c r="Q62" s="18" t="str">
        <f t="shared" si="49"/>
        <v/>
      </c>
      <c r="R62" s="18"/>
      <c r="S62" s="12"/>
      <c r="W62" s="169" t="str">
        <f t="shared" ref="W62:W67" si="50">$C94</f>
        <v>Dyllis Osei Agyemang</v>
      </c>
      <c r="X62" s="169" t="str">
        <f t="shared" ref="X62:X67" si="51">$D94</f>
        <v>Herts Phoenix</v>
      </c>
      <c r="Y62" s="201">
        <f t="shared" ref="Y62:Y67" si="52">$E94</f>
        <v>1.3</v>
      </c>
      <c r="Z62" s="169"/>
      <c r="AA62" s="169" t="str">
        <f t="shared" ref="AA62:AA67" si="53">$C102</f>
        <v>Olivia Judge</v>
      </c>
      <c r="AB62" s="169" t="str">
        <f t="shared" ref="AB62:AB67" si="54">$D102</f>
        <v>Herts Phoenix</v>
      </c>
      <c r="AC62" s="201">
        <f t="shared" ref="AC62:AC67" si="55">$E102</f>
        <v>1.3</v>
      </c>
      <c r="AD62" s="2"/>
    </row>
    <row r="63" spans="1:30" x14ac:dyDescent="0.35">
      <c r="A63" s="19" t="s">
        <v>425</v>
      </c>
      <c r="B63" s="77">
        <v>3</v>
      </c>
      <c r="C63" s="20" t="str">
        <f t="shared" si="48"/>
        <v>Lily Kennedy</v>
      </c>
      <c r="D63" s="20" t="str">
        <f t="shared" si="7"/>
        <v>St Albans</v>
      </c>
      <c r="E63" s="21" t="s">
        <v>945</v>
      </c>
      <c r="F63" s="146">
        <f>Decsheets!$V$7</f>
        <v>4</v>
      </c>
      <c r="G63" s="12"/>
      <c r="H63" s="12"/>
      <c r="I63" s="22"/>
      <c r="J63" s="18">
        <f t="shared" si="49"/>
        <v>4</v>
      </c>
      <c r="K63" s="18" t="str">
        <f t="shared" si="49"/>
        <v/>
      </c>
      <c r="L63" s="18" t="str">
        <f t="shared" si="49"/>
        <v/>
      </c>
      <c r="M63" s="18" t="str">
        <f t="shared" si="49"/>
        <v/>
      </c>
      <c r="N63" s="18" t="str">
        <f t="shared" si="49"/>
        <v/>
      </c>
      <c r="O63" s="18" t="str">
        <f t="shared" si="49"/>
        <v/>
      </c>
      <c r="P63" s="18" t="str">
        <f t="shared" si="49"/>
        <v/>
      </c>
      <c r="Q63" s="18" t="str">
        <f t="shared" si="49"/>
        <v/>
      </c>
      <c r="R63" s="18"/>
      <c r="S63" s="12"/>
      <c r="W63" s="169" t="str">
        <f t="shared" si="50"/>
        <v>Rachel Reid</v>
      </c>
      <c r="X63" s="169" t="str">
        <f t="shared" si="51"/>
        <v>HAWCS/Enfield</v>
      </c>
      <c r="Y63" s="201">
        <f t="shared" si="52"/>
        <v>1.2</v>
      </c>
      <c r="Z63" s="169"/>
      <c r="AA63" s="169" t="str">
        <f t="shared" si="53"/>
        <v>Thea Kennedy</v>
      </c>
      <c r="AB63" s="169" t="str">
        <f t="shared" si="54"/>
        <v>Dacorum &amp; T</v>
      </c>
      <c r="AC63" s="201">
        <f t="shared" si="55"/>
        <v>1.05</v>
      </c>
      <c r="AD63" s="2"/>
    </row>
    <row r="64" spans="1:30" x14ac:dyDescent="0.35">
      <c r="A64" s="19" t="s">
        <v>428</v>
      </c>
      <c r="B64" s="77" t="s">
        <v>23</v>
      </c>
      <c r="C64" s="20" t="str">
        <f t="shared" si="48"/>
        <v>Athena Collins</v>
      </c>
      <c r="D64" s="20" t="str">
        <f t="shared" si="7"/>
        <v>Watford</v>
      </c>
      <c r="E64" s="21" t="s">
        <v>946</v>
      </c>
      <c r="F64" s="146">
        <f>Decsheets!$V$8</f>
        <v>3</v>
      </c>
      <c r="G64" s="12"/>
      <c r="H64" s="12"/>
      <c r="I64" s="22"/>
      <c r="J64" s="18" t="str">
        <f t="shared" si="49"/>
        <v/>
      </c>
      <c r="K64" s="18">
        <f t="shared" si="49"/>
        <v>3</v>
      </c>
      <c r="L64" s="18" t="str">
        <f t="shared" si="49"/>
        <v/>
      </c>
      <c r="M64" s="18" t="str">
        <f t="shared" si="49"/>
        <v/>
      </c>
      <c r="N64" s="18" t="str">
        <f t="shared" si="49"/>
        <v/>
      </c>
      <c r="O64" s="18" t="str">
        <f t="shared" si="49"/>
        <v/>
      </c>
      <c r="P64" s="18" t="str">
        <f t="shared" si="49"/>
        <v/>
      </c>
      <c r="Q64" s="18" t="str">
        <f t="shared" si="49"/>
        <v/>
      </c>
      <c r="R64" s="18"/>
      <c r="S64" s="12"/>
      <c r="W64" s="169" t="str">
        <f t="shared" si="50"/>
        <v>Catherine Thurgood</v>
      </c>
      <c r="X64" s="169" t="str">
        <f t="shared" si="51"/>
        <v>Dacorum &amp; T</v>
      </c>
      <c r="Y64" s="201">
        <f t="shared" si="52"/>
        <v>1.1499999999999999</v>
      </c>
      <c r="Z64" s="169"/>
      <c r="AA64" s="169" t="str">
        <f t="shared" si="53"/>
        <v/>
      </c>
      <c r="AB64" s="169" t="str">
        <f t="shared" si="54"/>
        <v/>
      </c>
      <c r="AC64" s="201" t="str">
        <f t="shared" si="55"/>
        <v>.</v>
      </c>
      <c r="AD64" s="2"/>
    </row>
    <row r="65" spans="1:30" x14ac:dyDescent="0.35">
      <c r="A65" s="19" t="s">
        <v>432</v>
      </c>
      <c r="B65" s="77" t="s">
        <v>24</v>
      </c>
      <c r="C65" s="20" t="str">
        <f t="shared" si="48"/>
        <v>Bella Seddon</v>
      </c>
      <c r="D65" s="20" t="str">
        <f t="shared" si="7"/>
        <v>Dacorum &amp; T</v>
      </c>
      <c r="E65" s="21" t="s">
        <v>947</v>
      </c>
      <c r="F65" s="146">
        <f>Decsheets!$V$9</f>
        <v>2</v>
      </c>
      <c r="G65" s="12"/>
      <c r="H65" s="12"/>
      <c r="I65" s="22"/>
      <c r="J65" s="18" t="str">
        <f t="shared" si="49"/>
        <v/>
      </c>
      <c r="K65" s="18" t="str">
        <f t="shared" si="49"/>
        <v/>
      </c>
      <c r="L65" s="18" t="str">
        <f t="shared" si="49"/>
        <v/>
      </c>
      <c r="M65" s="18">
        <f t="shared" si="49"/>
        <v>2</v>
      </c>
      <c r="N65" s="18" t="str">
        <f t="shared" si="49"/>
        <v/>
      </c>
      <c r="O65" s="18" t="str">
        <f t="shared" si="49"/>
        <v/>
      </c>
      <c r="P65" s="18" t="str">
        <f t="shared" si="49"/>
        <v/>
      </c>
      <c r="Q65" s="18" t="str">
        <f t="shared" si="49"/>
        <v/>
      </c>
      <c r="R65" s="18"/>
      <c r="S65" s="12"/>
      <c r="W65" s="169" t="str">
        <f t="shared" si="50"/>
        <v/>
      </c>
      <c r="X65" s="169" t="str">
        <f t="shared" si="51"/>
        <v/>
      </c>
      <c r="Y65" s="201" t="str">
        <f t="shared" si="52"/>
        <v>.</v>
      </c>
      <c r="Z65" s="169"/>
      <c r="AA65" s="169" t="str">
        <f t="shared" si="53"/>
        <v/>
      </c>
      <c r="AB65" s="169" t="str">
        <f t="shared" si="54"/>
        <v/>
      </c>
      <c r="AC65" s="201" t="str">
        <f t="shared" si="55"/>
        <v>.</v>
      </c>
      <c r="AD65" s="2"/>
    </row>
    <row r="66" spans="1:30" x14ac:dyDescent="0.35">
      <c r="A66" s="19"/>
      <c r="B66" s="77" t="s">
        <v>25</v>
      </c>
      <c r="C66" s="20" t="str">
        <f t="shared" si="48"/>
        <v/>
      </c>
      <c r="D66" s="20" t="str">
        <f t="shared" si="7"/>
        <v/>
      </c>
      <c r="E66" s="21" t="s">
        <v>296</v>
      </c>
      <c r="F66" s="146">
        <f>Decsheets!$V$10</f>
        <v>1</v>
      </c>
      <c r="G66" s="12"/>
      <c r="H66" s="12"/>
      <c r="I66" s="22"/>
      <c r="J66" s="18" t="str">
        <f t="shared" si="49"/>
        <v/>
      </c>
      <c r="K66" s="18" t="str">
        <f t="shared" si="49"/>
        <v/>
      </c>
      <c r="L66" s="18" t="str">
        <f t="shared" si="49"/>
        <v/>
      </c>
      <c r="M66" s="18" t="str">
        <f t="shared" si="49"/>
        <v/>
      </c>
      <c r="N66" s="18" t="str">
        <f t="shared" si="49"/>
        <v/>
      </c>
      <c r="O66" s="18" t="str">
        <f t="shared" si="49"/>
        <v/>
      </c>
      <c r="P66" s="18" t="str">
        <f t="shared" si="49"/>
        <v/>
      </c>
      <c r="Q66" s="18" t="str">
        <f t="shared" si="49"/>
        <v/>
      </c>
      <c r="R66" s="18"/>
      <c r="S66" s="12"/>
      <c r="W66" s="169" t="str">
        <f t="shared" si="50"/>
        <v/>
      </c>
      <c r="X66" s="169" t="str">
        <f t="shared" si="51"/>
        <v/>
      </c>
      <c r="Y66" s="201" t="str">
        <f t="shared" si="52"/>
        <v>.</v>
      </c>
      <c r="Z66" s="169"/>
      <c r="AA66" s="169" t="str">
        <f t="shared" si="53"/>
        <v/>
      </c>
      <c r="AB66" s="169" t="str">
        <f t="shared" si="54"/>
        <v/>
      </c>
      <c r="AC66" s="201" t="str">
        <f t="shared" si="55"/>
        <v>.</v>
      </c>
      <c r="AD66" s="2"/>
    </row>
    <row r="67" spans="1:30" x14ac:dyDescent="0.35">
      <c r="A67" s="19"/>
      <c r="B67" s="77">
        <v>7</v>
      </c>
      <c r="C67" s="20" t="str">
        <f t="shared" si="48"/>
        <v/>
      </c>
      <c r="D67" s="20" t="str">
        <f t="shared" si="7"/>
        <v/>
      </c>
      <c r="E67" s="21" t="s">
        <v>296</v>
      </c>
      <c r="F67" s="146">
        <f>Decsheets!$V$11</f>
        <v>0</v>
      </c>
      <c r="G67" s="12"/>
      <c r="H67" s="12"/>
      <c r="I67" s="22"/>
      <c r="J67" s="18" t="str">
        <f t="shared" si="49"/>
        <v/>
      </c>
      <c r="K67" s="18" t="str">
        <f t="shared" si="49"/>
        <v/>
      </c>
      <c r="L67" s="18" t="str">
        <f t="shared" si="49"/>
        <v/>
      </c>
      <c r="M67" s="18" t="str">
        <f t="shared" si="49"/>
        <v/>
      </c>
      <c r="N67" s="18" t="str">
        <f t="shared" si="49"/>
        <v/>
      </c>
      <c r="O67" s="18" t="str">
        <f t="shared" si="49"/>
        <v/>
      </c>
      <c r="P67" s="18" t="str">
        <f t="shared" si="49"/>
        <v/>
      </c>
      <c r="Q67" s="18" t="str">
        <f t="shared" si="49"/>
        <v/>
      </c>
      <c r="R67" s="18">
        <f>SUM(Decsheets!$V$5:$V$12)-(SUM(J61:P67))</f>
        <v>1</v>
      </c>
      <c r="S67" s="12"/>
      <c r="W67" s="169" t="str">
        <f t="shared" si="50"/>
        <v/>
      </c>
      <c r="X67" s="169" t="str">
        <f t="shared" si="51"/>
        <v/>
      </c>
      <c r="Y67" s="201" t="str">
        <f t="shared" si="52"/>
        <v>.</v>
      </c>
      <c r="Z67" s="169"/>
      <c r="AA67" s="169" t="str">
        <f t="shared" si="53"/>
        <v/>
      </c>
      <c r="AB67" s="169" t="str">
        <f t="shared" si="54"/>
        <v/>
      </c>
      <c r="AC67" s="201" t="str">
        <f t="shared" si="55"/>
        <v>.</v>
      </c>
      <c r="AD67" s="2"/>
    </row>
    <row r="68" spans="1:30" x14ac:dyDescent="0.35">
      <c r="A68" s="15" t="s">
        <v>56</v>
      </c>
      <c r="B68" s="76"/>
      <c r="C68" s="23" t="s">
        <v>205</v>
      </c>
      <c r="D68" s="26"/>
      <c r="E68" s="11" t="s">
        <v>296</v>
      </c>
      <c r="F68" s="144"/>
      <c r="G68" s="12"/>
      <c r="H68" s="12"/>
      <c r="I68" s="27"/>
      <c r="J68" s="18"/>
      <c r="K68" s="18"/>
      <c r="L68" s="18"/>
      <c r="M68" s="18"/>
      <c r="N68" s="18"/>
      <c r="O68" s="18"/>
      <c r="P68" s="18"/>
      <c r="Q68" s="18"/>
      <c r="R68" s="18"/>
      <c r="S68" s="12" t="s">
        <v>67</v>
      </c>
      <c r="W68" s="169"/>
      <c r="X68" s="169"/>
      <c r="Y68" s="201"/>
      <c r="Z68" s="169"/>
      <c r="AA68" s="169"/>
      <c r="AB68" s="169"/>
      <c r="AC68" s="201"/>
      <c r="AD68" s="2"/>
    </row>
    <row r="69" spans="1:30" x14ac:dyDescent="0.35">
      <c r="A69" s="19" t="s">
        <v>823</v>
      </c>
      <c r="B69" s="77">
        <v>1</v>
      </c>
      <c r="C69" s="20" t="str">
        <f t="shared" ref="C69:C75" si="56">IF(A69="","",VLOOKUP($A$68,IF(LEN(A69)=2,U13GB,U13GA),VLOOKUP(LEFT(A69,1),club,6,FALSE),FALSE))</f>
        <v>Eva Dighe</v>
      </c>
      <c r="D69" s="20" t="str">
        <f t="shared" ref="D69:D123" si="57">IF(A69="","",VLOOKUP(LEFT(A69,1),club,2,FALSE))</f>
        <v>St Albans</v>
      </c>
      <c r="E69" s="21" t="s">
        <v>948</v>
      </c>
      <c r="F69" s="146">
        <f>Decsheets!$V$5</f>
        <v>6</v>
      </c>
      <c r="G69" s="12"/>
      <c r="H69" s="12"/>
      <c r="I69" s="22"/>
      <c r="J69" s="18">
        <f t="shared" ref="J69:Q75" si="58">IF($A69="","",IF(LEFT($A69,1)=J$12,$F69,""))</f>
        <v>6</v>
      </c>
      <c r="K69" s="18" t="str">
        <f t="shared" si="58"/>
        <v/>
      </c>
      <c r="L69" s="18" t="str">
        <f t="shared" si="58"/>
        <v/>
      </c>
      <c r="M69" s="18" t="str">
        <f t="shared" si="58"/>
        <v/>
      </c>
      <c r="N69" s="18" t="str">
        <f t="shared" si="58"/>
        <v/>
      </c>
      <c r="O69" s="18" t="str">
        <f t="shared" si="58"/>
        <v/>
      </c>
      <c r="P69" s="18" t="str">
        <f t="shared" si="58"/>
        <v/>
      </c>
      <c r="Q69" s="18" t="str">
        <f t="shared" si="58"/>
        <v/>
      </c>
      <c r="R69" s="18"/>
      <c r="S69" s="12"/>
      <c r="W69" s="169" t="s">
        <v>355</v>
      </c>
      <c r="X69" s="169"/>
      <c r="Y69" s="201"/>
      <c r="Z69" s="169"/>
      <c r="AA69" s="169" t="s">
        <v>356</v>
      </c>
      <c r="AB69" s="169"/>
      <c r="AC69" s="201"/>
      <c r="AD69" s="2"/>
    </row>
    <row r="70" spans="1:30" x14ac:dyDescent="0.35">
      <c r="A70" s="19" t="s">
        <v>825</v>
      </c>
      <c r="B70" s="77">
        <v>2</v>
      </c>
      <c r="C70" s="20" t="str">
        <f t="shared" si="56"/>
        <v>Ruby Hibberd</v>
      </c>
      <c r="D70" s="20" t="str">
        <f t="shared" si="57"/>
        <v>Dacorum &amp; T</v>
      </c>
      <c r="E70" s="21" t="s">
        <v>949</v>
      </c>
      <c r="F70" s="146">
        <f>Decsheets!$V$6</f>
        <v>5</v>
      </c>
      <c r="G70" s="12"/>
      <c r="H70" s="12"/>
      <c r="I70" s="22"/>
      <c r="J70" s="18" t="str">
        <f t="shared" si="58"/>
        <v/>
      </c>
      <c r="K70" s="18" t="str">
        <f t="shared" si="58"/>
        <v/>
      </c>
      <c r="L70" s="18" t="str">
        <f t="shared" si="58"/>
        <v/>
      </c>
      <c r="M70" s="18">
        <f t="shared" si="58"/>
        <v>5</v>
      </c>
      <c r="N70" s="18" t="str">
        <f t="shared" si="58"/>
        <v/>
      </c>
      <c r="O70" s="18" t="str">
        <f t="shared" si="58"/>
        <v/>
      </c>
      <c r="P70" s="18" t="str">
        <f t="shared" si="58"/>
        <v/>
      </c>
      <c r="Q70" s="18" t="str">
        <f t="shared" si="58"/>
        <v/>
      </c>
      <c r="R70" s="18"/>
      <c r="S70" s="12"/>
      <c r="W70" s="169" t="str">
        <f>$C109</f>
        <v>Rachel Reid</v>
      </c>
      <c r="X70" s="169" t="str">
        <f>$D109</f>
        <v>HAWCS/Enfield</v>
      </c>
      <c r="Y70" s="201">
        <f>$E109</f>
        <v>4.04</v>
      </c>
      <c r="Z70" s="169"/>
      <c r="AA70" s="169" t="str">
        <f>$C117</f>
        <v>Autumn Rana</v>
      </c>
      <c r="AB70" s="169" t="str">
        <f>$D117</f>
        <v>Watford</v>
      </c>
      <c r="AC70" s="201">
        <f>$E117</f>
        <v>3.62</v>
      </c>
      <c r="AD70" s="2"/>
    </row>
    <row r="71" spans="1:30" x14ac:dyDescent="0.35">
      <c r="A71" s="19"/>
      <c r="B71" s="77">
        <v>3</v>
      </c>
      <c r="C71" s="20" t="str">
        <f t="shared" si="56"/>
        <v/>
      </c>
      <c r="D71" s="20" t="str">
        <f t="shared" si="57"/>
        <v/>
      </c>
      <c r="E71" s="21" t="s">
        <v>296</v>
      </c>
      <c r="F71" s="146">
        <f>Decsheets!$V$7</f>
        <v>4</v>
      </c>
      <c r="G71" s="12"/>
      <c r="H71" s="12"/>
      <c r="I71" s="22"/>
      <c r="J71" s="18" t="str">
        <f t="shared" si="58"/>
        <v/>
      </c>
      <c r="K71" s="18" t="str">
        <f t="shared" si="58"/>
        <v/>
      </c>
      <c r="L71" s="18" t="str">
        <f t="shared" si="58"/>
        <v/>
      </c>
      <c r="M71" s="18" t="str">
        <f t="shared" si="58"/>
        <v/>
      </c>
      <c r="N71" s="18" t="str">
        <f t="shared" si="58"/>
        <v/>
      </c>
      <c r="O71" s="18" t="str">
        <f t="shared" si="58"/>
        <v/>
      </c>
      <c r="P71" s="18" t="str">
        <f t="shared" si="58"/>
        <v/>
      </c>
      <c r="Q71" s="18" t="str">
        <f t="shared" si="58"/>
        <v/>
      </c>
      <c r="R71" s="18"/>
      <c r="S71" s="12"/>
      <c r="W71" s="169" t="str">
        <f t="shared" ref="W71:W76" si="59">$C110</f>
        <v>Celeste Koyejo</v>
      </c>
      <c r="X71" s="169" t="str">
        <f t="shared" ref="X71:X76" si="60">$D110</f>
        <v>Watford</v>
      </c>
      <c r="Y71" s="201">
        <f t="shared" ref="Y71:Y76" si="61">$E110</f>
        <v>3.9</v>
      </c>
      <c r="Z71" s="169"/>
      <c r="AA71" s="169" t="str">
        <f t="shared" ref="AA71:AA76" si="62">$C118</f>
        <v>Phoenix-Olivia McDonald David</v>
      </c>
      <c r="AB71" s="169" t="str">
        <f t="shared" ref="AB71:AB76" si="63">$D118</f>
        <v>Dacorum &amp; T</v>
      </c>
      <c r="AC71" s="201">
        <f t="shared" ref="AC71:AC76" si="64">$E118</f>
        <v>3.52</v>
      </c>
      <c r="AD71" s="2"/>
    </row>
    <row r="72" spans="1:30" x14ac:dyDescent="0.35">
      <c r="A72" s="19"/>
      <c r="B72" s="77" t="s">
        <v>23</v>
      </c>
      <c r="C72" s="20" t="str">
        <f t="shared" si="56"/>
        <v/>
      </c>
      <c r="D72" s="20" t="str">
        <f t="shared" si="57"/>
        <v/>
      </c>
      <c r="E72" s="21" t="s">
        <v>296</v>
      </c>
      <c r="F72" s="146">
        <f>Decsheets!$V$8</f>
        <v>3</v>
      </c>
      <c r="G72" s="12"/>
      <c r="H72" s="12"/>
      <c r="I72" s="22"/>
      <c r="J72" s="18" t="str">
        <f t="shared" si="58"/>
        <v/>
      </c>
      <c r="K72" s="18" t="str">
        <f t="shared" si="58"/>
        <v/>
      </c>
      <c r="L72" s="18" t="str">
        <f t="shared" si="58"/>
        <v/>
      </c>
      <c r="M72" s="18" t="str">
        <f t="shared" si="58"/>
        <v/>
      </c>
      <c r="N72" s="18" t="str">
        <f t="shared" si="58"/>
        <v/>
      </c>
      <c r="O72" s="18" t="str">
        <f t="shared" si="58"/>
        <v/>
      </c>
      <c r="P72" s="18" t="str">
        <f t="shared" si="58"/>
        <v/>
      </c>
      <c r="Q72" s="18" t="str">
        <f t="shared" si="58"/>
        <v/>
      </c>
      <c r="R72" s="18"/>
      <c r="S72" s="12"/>
      <c r="W72" s="169" t="str">
        <f t="shared" si="59"/>
        <v>Olivia Judge</v>
      </c>
      <c r="X72" s="169" t="str">
        <f t="shared" si="60"/>
        <v>Herts Phoenix</v>
      </c>
      <c r="Y72" s="201">
        <f t="shared" si="61"/>
        <v>3.81</v>
      </c>
      <c r="Z72" s="169"/>
      <c r="AA72" s="169" t="str">
        <f t="shared" si="62"/>
        <v>Emily Wines</v>
      </c>
      <c r="AB72" s="169" t="str">
        <f t="shared" si="63"/>
        <v>Herts Phoenix</v>
      </c>
      <c r="AC72" s="201">
        <f t="shared" si="64"/>
        <v>3.48</v>
      </c>
      <c r="AD72" s="2"/>
    </row>
    <row r="73" spans="1:30" x14ac:dyDescent="0.35">
      <c r="A73" s="19"/>
      <c r="B73" s="77" t="s">
        <v>24</v>
      </c>
      <c r="C73" s="20" t="str">
        <f t="shared" si="56"/>
        <v/>
      </c>
      <c r="D73" s="20" t="str">
        <f t="shared" si="57"/>
        <v/>
      </c>
      <c r="E73" s="21" t="s">
        <v>296</v>
      </c>
      <c r="F73" s="146">
        <f>Decsheets!$V$9</f>
        <v>2</v>
      </c>
      <c r="G73" s="12"/>
      <c r="H73" s="12"/>
      <c r="I73" s="22"/>
      <c r="J73" s="18" t="str">
        <f t="shared" si="58"/>
        <v/>
      </c>
      <c r="K73" s="18" t="str">
        <f t="shared" si="58"/>
        <v/>
      </c>
      <c r="L73" s="18" t="str">
        <f t="shared" si="58"/>
        <v/>
      </c>
      <c r="M73" s="18" t="str">
        <f t="shared" si="58"/>
        <v/>
      </c>
      <c r="N73" s="18" t="str">
        <f t="shared" si="58"/>
        <v/>
      </c>
      <c r="O73" s="18" t="str">
        <f t="shared" si="58"/>
        <v/>
      </c>
      <c r="P73" s="18" t="str">
        <f t="shared" si="58"/>
        <v/>
      </c>
      <c r="Q73" s="18" t="str">
        <f t="shared" si="58"/>
        <v/>
      </c>
      <c r="R73" s="18"/>
      <c r="S73" s="12"/>
      <c r="W73" s="169" t="str">
        <f t="shared" si="59"/>
        <v xml:space="preserve">Emily Young </v>
      </c>
      <c r="X73" s="169" t="str">
        <f t="shared" si="60"/>
        <v>Dacorum &amp; T</v>
      </c>
      <c r="Y73" s="201">
        <f t="shared" si="61"/>
        <v>3.74</v>
      </c>
      <c r="Z73" s="169"/>
      <c r="AA73" s="169" t="str">
        <f t="shared" si="62"/>
        <v>Lily Kennedy</v>
      </c>
      <c r="AB73" s="169" t="str">
        <f t="shared" si="63"/>
        <v>St Albans</v>
      </c>
      <c r="AC73" s="201">
        <f t="shared" si="64"/>
        <v>3.33</v>
      </c>
      <c r="AD73" s="2"/>
    </row>
    <row r="74" spans="1:30" x14ac:dyDescent="0.35">
      <c r="A74" s="19"/>
      <c r="B74" s="77" t="s">
        <v>25</v>
      </c>
      <c r="C74" s="20" t="str">
        <f t="shared" si="56"/>
        <v/>
      </c>
      <c r="D74" s="20" t="str">
        <f t="shared" si="57"/>
        <v/>
      </c>
      <c r="E74" s="21" t="s">
        <v>296</v>
      </c>
      <c r="F74" s="146">
        <f>Decsheets!$V$10</f>
        <v>1</v>
      </c>
      <c r="G74" s="12"/>
      <c r="H74" s="12"/>
      <c r="I74" s="22"/>
      <c r="J74" s="18" t="str">
        <f t="shared" si="58"/>
        <v/>
      </c>
      <c r="K74" s="18" t="str">
        <f t="shared" si="58"/>
        <v/>
      </c>
      <c r="L74" s="18" t="str">
        <f t="shared" si="58"/>
        <v/>
      </c>
      <c r="M74" s="18" t="str">
        <f t="shared" si="58"/>
        <v/>
      </c>
      <c r="N74" s="18" t="str">
        <f t="shared" si="58"/>
        <v/>
      </c>
      <c r="O74" s="18" t="str">
        <f t="shared" si="58"/>
        <v/>
      </c>
      <c r="P74" s="18" t="str">
        <f t="shared" si="58"/>
        <v/>
      </c>
      <c r="Q74" s="18" t="str">
        <f t="shared" si="58"/>
        <v/>
      </c>
      <c r="R74" s="18"/>
      <c r="S74" s="12"/>
      <c r="W74" s="169" t="str">
        <f t="shared" si="59"/>
        <v xml:space="preserve">Eliza Nightingale      </v>
      </c>
      <c r="X74" s="169" t="str">
        <f t="shared" si="60"/>
        <v>St Albans</v>
      </c>
      <c r="Y74" s="201">
        <f t="shared" si="61"/>
        <v>3.39</v>
      </c>
      <c r="Z74" s="169"/>
      <c r="AA74" s="169" t="str">
        <f t="shared" si="62"/>
        <v xml:space="preserve">Scarlet Maley </v>
      </c>
      <c r="AB74" s="169" t="str">
        <f t="shared" si="63"/>
        <v>Shaftesbury</v>
      </c>
      <c r="AC74" s="201">
        <f t="shared" si="64"/>
        <v>2.96</v>
      </c>
      <c r="AD74" s="2"/>
    </row>
    <row r="75" spans="1:30" x14ac:dyDescent="0.35">
      <c r="A75" s="19"/>
      <c r="B75" s="77">
        <v>7</v>
      </c>
      <c r="C75" s="20" t="str">
        <f t="shared" si="56"/>
        <v/>
      </c>
      <c r="D75" s="20" t="str">
        <f t="shared" si="57"/>
        <v/>
      </c>
      <c r="E75" s="21" t="s">
        <v>296</v>
      </c>
      <c r="F75" s="146">
        <f>Decsheets!$V$11</f>
        <v>0</v>
      </c>
      <c r="G75" s="12"/>
      <c r="H75" s="12"/>
      <c r="I75" s="22"/>
      <c r="J75" s="18" t="str">
        <f t="shared" si="58"/>
        <v/>
      </c>
      <c r="K75" s="18" t="str">
        <f t="shared" si="58"/>
        <v/>
      </c>
      <c r="L75" s="18" t="str">
        <f t="shared" si="58"/>
        <v/>
      </c>
      <c r="M75" s="18" t="str">
        <f t="shared" si="58"/>
        <v/>
      </c>
      <c r="N75" s="18" t="str">
        <f t="shared" si="58"/>
        <v/>
      </c>
      <c r="O75" s="18" t="str">
        <f t="shared" si="58"/>
        <v/>
      </c>
      <c r="P75" s="18" t="str">
        <f t="shared" si="58"/>
        <v/>
      </c>
      <c r="Q75" s="18" t="str">
        <f t="shared" si="58"/>
        <v/>
      </c>
      <c r="R75" s="18">
        <f>SUM(Decsheets!$V$5:$V$12)-(SUM(J69:P75))</f>
        <v>10</v>
      </c>
      <c r="S75" s="12"/>
      <c r="W75" s="169" t="str">
        <f t="shared" si="59"/>
        <v xml:space="preserve">Vera Doudko </v>
      </c>
      <c r="X75" s="169" t="str">
        <f t="shared" si="60"/>
        <v>Shaftesbury</v>
      </c>
      <c r="Y75" s="201">
        <f t="shared" si="61"/>
        <v>3.37</v>
      </c>
      <c r="Z75" s="169"/>
      <c r="AA75" s="169" t="str">
        <f t="shared" si="62"/>
        <v/>
      </c>
      <c r="AB75" s="169" t="str">
        <f t="shared" si="63"/>
        <v/>
      </c>
      <c r="AC75" s="201" t="str">
        <f t="shared" si="64"/>
        <v>.</v>
      </c>
      <c r="AD75" s="2"/>
    </row>
    <row r="76" spans="1:30" x14ac:dyDescent="0.35">
      <c r="A76" s="15" t="s">
        <v>194</v>
      </c>
      <c r="B76" s="76"/>
      <c r="C76" s="23" t="s">
        <v>375</v>
      </c>
      <c r="D76" s="151" t="s">
        <v>336</v>
      </c>
      <c r="E76" s="153" t="s">
        <v>296</v>
      </c>
      <c r="F76" s="144"/>
      <c r="G76" s="12"/>
      <c r="H76" s="12"/>
      <c r="I76" s="12"/>
      <c r="J76" s="18"/>
      <c r="K76" s="18"/>
      <c r="L76" s="18"/>
      <c r="M76" s="18"/>
      <c r="N76" s="18"/>
      <c r="O76" s="18"/>
      <c r="P76" s="18"/>
      <c r="Q76" s="18"/>
      <c r="R76" s="18"/>
      <c r="S76" s="12" t="s">
        <v>197</v>
      </c>
      <c r="W76" s="169" t="str">
        <f t="shared" si="59"/>
        <v/>
      </c>
      <c r="X76" s="169" t="str">
        <f t="shared" si="60"/>
        <v/>
      </c>
      <c r="Y76" s="201" t="str">
        <f t="shared" si="61"/>
        <v>.</v>
      </c>
      <c r="Z76" s="169"/>
      <c r="AA76" s="169" t="str">
        <f t="shared" si="62"/>
        <v/>
      </c>
      <c r="AB76" s="169" t="str">
        <f t="shared" si="63"/>
        <v/>
      </c>
      <c r="AC76" s="201" t="str">
        <f t="shared" si="64"/>
        <v>.</v>
      </c>
      <c r="AD76" s="2"/>
    </row>
    <row r="77" spans="1:30" x14ac:dyDescent="0.35">
      <c r="A77" s="19" t="s">
        <v>434</v>
      </c>
      <c r="B77" s="77">
        <v>1</v>
      </c>
      <c r="C77" s="20" t="str">
        <f t="shared" ref="C77:C83" si="65">IF(A77="","",VLOOKUP($A$76,IF(LEN(A77)=2,U13GB,U13GA),VLOOKUP(LEFT(A77,1),club,6,FALSE),FALSE))</f>
        <v>Sienna Corbyn</v>
      </c>
      <c r="D77" s="20" t="str">
        <f t="shared" si="57"/>
        <v>Shaftesbury</v>
      </c>
      <c r="E77" s="154">
        <v>12.3</v>
      </c>
      <c r="F77" s="146">
        <f>Decsheets!$V$5</f>
        <v>6</v>
      </c>
      <c r="G77" s="12"/>
      <c r="H77" s="12"/>
      <c r="I77" s="22"/>
      <c r="J77" s="18" t="str">
        <f t="shared" ref="J77:Q83" si="66">IF($A77="","",IF(LEFT($A77,1)=J$12,$F77,""))</f>
        <v/>
      </c>
      <c r="K77" s="18" t="str">
        <f t="shared" si="66"/>
        <v/>
      </c>
      <c r="L77" s="18" t="str">
        <f t="shared" si="66"/>
        <v/>
      </c>
      <c r="M77" s="18" t="str">
        <f t="shared" si="66"/>
        <v/>
      </c>
      <c r="N77" s="18">
        <f t="shared" si="66"/>
        <v>6</v>
      </c>
      <c r="O77" s="18" t="str">
        <f t="shared" si="66"/>
        <v/>
      </c>
      <c r="P77" s="18" t="str">
        <f t="shared" si="66"/>
        <v/>
      </c>
      <c r="Q77" s="18" t="str">
        <f t="shared" si="66"/>
        <v/>
      </c>
      <c r="R77" s="18"/>
      <c r="S77" s="12"/>
      <c r="W77" s="169"/>
      <c r="X77" s="169"/>
      <c r="Y77" s="201"/>
      <c r="Z77" s="169"/>
      <c r="AA77" s="169"/>
      <c r="AB77" s="169"/>
      <c r="AC77" s="201"/>
      <c r="AD77" s="2"/>
    </row>
    <row r="78" spans="1:30" x14ac:dyDescent="0.35">
      <c r="A78" s="19" t="s">
        <v>386</v>
      </c>
      <c r="B78" s="77">
        <v>2</v>
      </c>
      <c r="C78" s="20" t="str">
        <f t="shared" si="65"/>
        <v>Rachel Reid</v>
      </c>
      <c r="D78" s="20" t="str">
        <f t="shared" si="57"/>
        <v>HAWCS/Enfield</v>
      </c>
      <c r="E78" s="154">
        <v>12.6</v>
      </c>
      <c r="F78" s="146">
        <f>Decsheets!$V$6</f>
        <v>5</v>
      </c>
      <c r="G78" s="12"/>
      <c r="H78" s="12"/>
      <c r="I78" s="22"/>
      <c r="J78" s="18" t="str">
        <f t="shared" si="66"/>
        <v/>
      </c>
      <c r="K78" s="18" t="str">
        <f t="shared" si="66"/>
        <v/>
      </c>
      <c r="L78" s="18" t="str">
        <f t="shared" si="66"/>
        <v/>
      </c>
      <c r="M78" s="18" t="str">
        <f t="shared" si="66"/>
        <v/>
      </c>
      <c r="N78" s="18" t="str">
        <f t="shared" si="66"/>
        <v/>
      </c>
      <c r="O78" s="18">
        <f t="shared" si="66"/>
        <v>5</v>
      </c>
      <c r="P78" s="18" t="str">
        <f t="shared" si="66"/>
        <v/>
      </c>
      <c r="Q78" s="18" t="str">
        <f t="shared" si="66"/>
        <v/>
      </c>
      <c r="R78" s="18"/>
      <c r="S78" s="12"/>
      <c r="W78" s="169" t="s">
        <v>359</v>
      </c>
      <c r="X78" s="169"/>
      <c r="Y78" s="201"/>
      <c r="Z78" s="169"/>
      <c r="AA78" s="169" t="s">
        <v>360</v>
      </c>
      <c r="AB78" s="169"/>
      <c r="AC78" s="201"/>
      <c r="AD78" s="2"/>
    </row>
    <row r="79" spans="1:30" x14ac:dyDescent="0.35">
      <c r="A79" s="19" t="s">
        <v>432</v>
      </c>
      <c r="B79" s="77">
        <v>3</v>
      </c>
      <c r="C79" s="20" t="str">
        <f t="shared" si="65"/>
        <v>Seren Majed</v>
      </c>
      <c r="D79" s="20" t="str">
        <f t="shared" si="57"/>
        <v>Dacorum &amp; T</v>
      </c>
      <c r="E79" s="154">
        <v>12.7</v>
      </c>
      <c r="F79" s="146">
        <f>Decsheets!$V$7</f>
        <v>4</v>
      </c>
      <c r="G79" s="12"/>
      <c r="H79" s="12"/>
      <c r="I79" s="22"/>
      <c r="J79" s="18" t="str">
        <f t="shared" si="66"/>
        <v/>
      </c>
      <c r="K79" s="18" t="str">
        <f t="shared" si="66"/>
        <v/>
      </c>
      <c r="L79" s="18" t="str">
        <f t="shared" si="66"/>
        <v/>
      </c>
      <c r="M79" s="18">
        <f t="shared" si="66"/>
        <v>4</v>
      </c>
      <c r="N79" s="18" t="str">
        <f t="shared" si="66"/>
        <v/>
      </c>
      <c r="O79" s="18" t="str">
        <f t="shared" si="66"/>
        <v/>
      </c>
      <c r="P79" s="18" t="str">
        <f t="shared" si="66"/>
        <v/>
      </c>
      <c r="Q79" s="18" t="str">
        <f t="shared" si="66"/>
        <v/>
      </c>
      <c r="R79" s="18"/>
      <c r="S79" s="12"/>
      <c r="W79" s="169" t="str">
        <f>$C125</f>
        <v xml:space="preserve">Kendra Wilberforce </v>
      </c>
      <c r="X79" s="169" t="str">
        <f>$D125</f>
        <v>Herts Phoenix</v>
      </c>
      <c r="Y79" s="201">
        <f>$E125</f>
        <v>6.98</v>
      </c>
      <c r="Z79" s="169"/>
      <c r="AA79" s="169" t="str">
        <f>$C133</f>
        <v>Dyllis Osei Agyemang</v>
      </c>
      <c r="AB79" s="169" t="str">
        <f>$D133</f>
        <v>Herts Phoenix</v>
      </c>
      <c r="AC79" s="201">
        <f>$E133</f>
        <v>5.92</v>
      </c>
      <c r="AD79" s="2"/>
    </row>
    <row r="80" spans="1:30" x14ac:dyDescent="0.35">
      <c r="A80" s="19" t="s">
        <v>430</v>
      </c>
      <c r="B80" s="77" t="s">
        <v>23</v>
      </c>
      <c r="C80" s="20" t="str">
        <f t="shared" si="65"/>
        <v>Zoe Asamoah </v>
      </c>
      <c r="D80" s="20" t="str">
        <f t="shared" si="57"/>
        <v>Herts Phoenix</v>
      </c>
      <c r="E80" s="154">
        <v>13.2</v>
      </c>
      <c r="F80" s="146">
        <f>Decsheets!$V$8</f>
        <v>3</v>
      </c>
      <c r="G80" s="12"/>
      <c r="H80" s="12"/>
      <c r="I80" s="22"/>
      <c r="J80" s="18" t="str">
        <f t="shared" si="66"/>
        <v/>
      </c>
      <c r="K80" s="18" t="str">
        <f t="shared" si="66"/>
        <v/>
      </c>
      <c r="L80" s="18">
        <f t="shared" si="66"/>
        <v>3</v>
      </c>
      <c r="M80" s="18" t="str">
        <f t="shared" si="66"/>
        <v/>
      </c>
      <c r="N80" s="18" t="str">
        <f t="shared" si="66"/>
        <v/>
      </c>
      <c r="O80" s="18" t="str">
        <f t="shared" si="66"/>
        <v/>
      </c>
      <c r="P80" s="18" t="str">
        <f t="shared" si="66"/>
        <v/>
      </c>
      <c r="Q80" s="18" t="str">
        <f t="shared" si="66"/>
        <v/>
      </c>
      <c r="R80" s="18"/>
      <c r="S80" s="12"/>
      <c r="W80" s="169" t="str">
        <f t="shared" ref="W80:W85" si="67">$C126</f>
        <v>Millie Farndon</v>
      </c>
      <c r="X80" s="169" t="str">
        <f t="shared" ref="X80:X85" si="68">$D126</f>
        <v>Dacorum &amp; T</v>
      </c>
      <c r="Y80" s="201">
        <f t="shared" ref="Y80:Y85" si="69">$E126</f>
        <v>6.67</v>
      </c>
      <c r="Z80" s="169"/>
      <c r="AA80" s="169" t="str">
        <f t="shared" ref="AA80:AA85" si="70">$C134</f>
        <v>Angel McLeod</v>
      </c>
      <c r="AB80" s="169" t="str">
        <f t="shared" ref="AB80:AB85" si="71">$D134</f>
        <v>Shaftesbury</v>
      </c>
      <c r="AC80" s="201">
        <f t="shared" ref="AC80:AC85" si="72">$E134</f>
        <v>5.5</v>
      </c>
      <c r="AD80" s="2"/>
    </row>
    <row r="81" spans="1:30" x14ac:dyDescent="0.35">
      <c r="A81" s="19" t="s">
        <v>425</v>
      </c>
      <c r="B81" s="77" t="s">
        <v>24</v>
      </c>
      <c r="C81" s="20" t="str">
        <f t="shared" si="65"/>
        <v xml:space="preserve">Sedona De Silva </v>
      </c>
      <c r="D81" s="20" t="str">
        <f t="shared" si="57"/>
        <v>St Albans</v>
      </c>
      <c r="E81" s="154">
        <v>13.3</v>
      </c>
      <c r="F81" s="146">
        <f>Decsheets!$V$9</f>
        <v>2</v>
      </c>
      <c r="G81" s="12"/>
      <c r="H81" s="12"/>
      <c r="I81" s="22"/>
      <c r="J81" s="18">
        <f t="shared" si="66"/>
        <v>2</v>
      </c>
      <c r="K81" s="18" t="str">
        <f t="shared" si="66"/>
        <v/>
      </c>
      <c r="L81" s="18" t="str">
        <f t="shared" si="66"/>
        <v/>
      </c>
      <c r="M81" s="18" t="str">
        <f t="shared" si="66"/>
        <v/>
      </c>
      <c r="N81" s="18" t="str">
        <f t="shared" si="66"/>
        <v/>
      </c>
      <c r="O81" s="18" t="str">
        <f t="shared" si="66"/>
        <v/>
      </c>
      <c r="P81" s="18" t="str">
        <f t="shared" si="66"/>
        <v/>
      </c>
      <c r="Q81" s="18" t="str">
        <f t="shared" si="66"/>
        <v/>
      </c>
      <c r="R81" s="18"/>
      <c r="S81" s="12"/>
      <c r="W81" s="169" t="str">
        <f t="shared" si="67"/>
        <v>Moiesha Savage</v>
      </c>
      <c r="X81" s="169" t="str">
        <f t="shared" si="68"/>
        <v>Shaftesbury</v>
      </c>
      <c r="Y81" s="201">
        <f t="shared" si="69"/>
        <v>5.55</v>
      </c>
      <c r="Z81" s="169"/>
      <c r="AA81" s="169" t="str">
        <f t="shared" si="70"/>
        <v>Nuala Farquharson</v>
      </c>
      <c r="AB81" s="169" t="str">
        <f t="shared" si="71"/>
        <v>Dacorum &amp; T</v>
      </c>
      <c r="AC81" s="201">
        <f t="shared" si="72"/>
        <v>4.74</v>
      </c>
      <c r="AD81" s="2"/>
    </row>
    <row r="82" spans="1:30" x14ac:dyDescent="0.35">
      <c r="A82" s="19" t="s">
        <v>428</v>
      </c>
      <c r="B82" s="77" t="s">
        <v>25</v>
      </c>
      <c r="C82" s="20" t="str">
        <f t="shared" si="65"/>
        <v xml:space="preserve">Autumn Rana </v>
      </c>
      <c r="D82" s="20" t="str">
        <f t="shared" si="57"/>
        <v>Watford</v>
      </c>
      <c r="E82" s="154">
        <v>13.8</v>
      </c>
      <c r="F82" s="146">
        <f>Decsheets!$V$10</f>
        <v>1</v>
      </c>
      <c r="G82" s="12"/>
      <c r="H82" s="12"/>
      <c r="I82" s="22"/>
      <c r="J82" s="18" t="str">
        <f t="shared" si="66"/>
        <v/>
      </c>
      <c r="K82" s="18">
        <f t="shared" si="66"/>
        <v>1</v>
      </c>
      <c r="L82" s="18" t="str">
        <f t="shared" si="66"/>
        <v/>
      </c>
      <c r="M82" s="18" t="str">
        <f t="shared" si="66"/>
        <v/>
      </c>
      <c r="N82" s="18" t="str">
        <f t="shared" si="66"/>
        <v/>
      </c>
      <c r="O82" s="18" t="str">
        <f t="shared" si="66"/>
        <v/>
      </c>
      <c r="P82" s="18" t="str">
        <f t="shared" si="66"/>
        <v/>
      </c>
      <c r="Q82" s="18" t="str">
        <f t="shared" si="66"/>
        <v/>
      </c>
      <c r="R82" s="18"/>
      <c r="S82" s="12"/>
      <c r="W82" s="169" t="str">
        <f t="shared" si="67"/>
        <v>Erin Russell</v>
      </c>
      <c r="X82" s="169" t="str">
        <f t="shared" si="68"/>
        <v>St Albans</v>
      </c>
      <c r="Y82" s="201">
        <f t="shared" si="69"/>
        <v>4.51</v>
      </c>
      <c r="Z82" s="169"/>
      <c r="AA82" s="169" t="str">
        <f t="shared" si="70"/>
        <v>Eliza Nightingale</v>
      </c>
      <c r="AB82" s="169" t="str">
        <f t="shared" si="71"/>
        <v>St Albans</v>
      </c>
      <c r="AC82" s="201">
        <f t="shared" si="72"/>
        <v>4.46</v>
      </c>
      <c r="AD82" s="2"/>
    </row>
    <row r="83" spans="1:30" x14ac:dyDescent="0.35">
      <c r="A83" s="19"/>
      <c r="B83" s="77">
        <v>7</v>
      </c>
      <c r="C83" s="20" t="str">
        <f t="shared" si="65"/>
        <v/>
      </c>
      <c r="D83" s="20" t="str">
        <f t="shared" si="57"/>
        <v/>
      </c>
      <c r="E83" s="154" t="s">
        <v>296</v>
      </c>
      <c r="F83" s="146">
        <f>Decsheets!$V$11</f>
        <v>0</v>
      </c>
      <c r="G83" s="12"/>
      <c r="H83" s="12"/>
      <c r="I83" s="22"/>
      <c r="J83" s="18" t="str">
        <f t="shared" si="66"/>
        <v/>
      </c>
      <c r="K83" s="18" t="str">
        <f t="shared" si="66"/>
        <v/>
      </c>
      <c r="L83" s="18" t="str">
        <f t="shared" si="66"/>
        <v/>
      </c>
      <c r="M83" s="18" t="str">
        <f t="shared" si="66"/>
        <v/>
      </c>
      <c r="N83" s="18" t="str">
        <f t="shared" si="66"/>
        <v/>
      </c>
      <c r="O83" s="18" t="str">
        <f t="shared" si="66"/>
        <v/>
      </c>
      <c r="P83" s="18" t="str">
        <f t="shared" si="66"/>
        <v/>
      </c>
      <c r="Q83" s="18" t="str">
        <f t="shared" si="66"/>
        <v/>
      </c>
      <c r="R83" s="18">
        <f>SUM(Decsheets!$V$5:$V$12)-(SUM(J77:P83))</f>
        <v>0</v>
      </c>
      <c r="S83" s="12"/>
      <c r="W83" s="169" t="str">
        <f t="shared" si="67"/>
        <v/>
      </c>
      <c r="X83" s="169" t="str">
        <f t="shared" si="68"/>
        <v/>
      </c>
      <c r="Y83" s="201" t="str">
        <f t="shared" si="69"/>
        <v>.</v>
      </c>
      <c r="Z83" s="169"/>
      <c r="AA83" s="169" t="str">
        <f t="shared" si="70"/>
        <v/>
      </c>
      <c r="AB83" s="169" t="str">
        <f t="shared" si="71"/>
        <v/>
      </c>
      <c r="AC83" s="201" t="str">
        <f t="shared" si="72"/>
        <v>.</v>
      </c>
      <c r="AD83" s="2"/>
    </row>
    <row r="84" spans="1:30" x14ac:dyDescent="0.35">
      <c r="A84" s="15" t="s">
        <v>194</v>
      </c>
      <c r="B84" s="76"/>
      <c r="C84" s="23" t="s">
        <v>376</v>
      </c>
      <c r="D84" s="151" t="s">
        <v>336</v>
      </c>
      <c r="E84" s="153" t="s">
        <v>296</v>
      </c>
      <c r="F84" s="144"/>
      <c r="G84" s="12"/>
      <c r="H84" s="12"/>
      <c r="I84" s="12"/>
      <c r="J84" s="18"/>
      <c r="K84" s="18"/>
      <c r="L84" s="18"/>
      <c r="M84" s="18"/>
      <c r="N84" s="18"/>
      <c r="O84" s="18"/>
      <c r="P84" s="18"/>
      <c r="Q84" s="18"/>
      <c r="R84" s="18"/>
      <c r="S84" s="12" t="s">
        <v>196</v>
      </c>
      <c r="W84" s="169" t="str">
        <f t="shared" si="67"/>
        <v/>
      </c>
      <c r="X84" s="169" t="str">
        <f t="shared" si="68"/>
        <v/>
      </c>
      <c r="Y84" s="201" t="str">
        <f t="shared" si="69"/>
        <v>.</v>
      </c>
      <c r="Z84" s="169"/>
      <c r="AA84" s="169" t="str">
        <f t="shared" si="70"/>
        <v/>
      </c>
      <c r="AB84" s="169" t="str">
        <f t="shared" si="71"/>
        <v/>
      </c>
      <c r="AC84" s="201" t="str">
        <f t="shared" si="72"/>
        <v>.</v>
      </c>
      <c r="AD84" s="2"/>
    </row>
    <row r="85" spans="1:30" x14ac:dyDescent="0.35">
      <c r="A85" s="19" t="s">
        <v>821</v>
      </c>
      <c r="B85" s="77">
        <v>1</v>
      </c>
      <c r="C85" s="20" t="str">
        <f t="shared" ref="C85:C91" si="73">IF(A85="","",VLOOKUP($A$84,IF(LEN(A85)=2,U13GB,U13GA),VLOOKUP(LEFT(A85,1),club,6,FALSE),FALSE))</f>
        <v>Emily Wines</v>
      </c>
      <c r="D85" s="20" t="str">
        <f t="shared" si="57"/>
        <v>Herts Phoenix</v>
      </c>
      <c r="E85" s="154">
        <v>13.6</v>
      </c>
      <c r="F85" s="146">
        <f>Decsheets!$V$5</f>
        <v>6</v>
      </c>
      <c r="G85" s="12"/>
      <c r="H85" s="12"/>
      <c r="I85" s="22"/>
      <c r="J85" s="18" t="str">
        <f t="shared" ref="J85:Q91" si="74">IF($A85="","",IF(LEFT($A85,1)=J$12,$F85,""))</f>
        <v/>
      </c>
      <c r="K85" s="18" t="str">
        <f t="shared" si="74"/>
        <v/>
      </c>
      <c r="L85" s="18">
        <f t="shared" si="74"/>
        <v>6</v>
      </c>
      <c r="M85" s="18" t="str">
        <f t="shared" si="74"/>
        <v/>
      </c>
      <c r="N85" s="18" t="str">
        <f t="shared" si="74"/>
        <v/>
      </c>
      <c r="O85" s="18" t="str">
        <f t="shared" si="74"/>
        <v/>
      </c>
      <c r="P85" s="18" t="str">
        <f t="shared" si="74"/>
        <v/>
      </c>
      <c r="Q85" s="18" t="str">
        <f t="shared" si="74"/>
        <v/>
      </c>
      <c r="R85" s="18"/>
      <c r="S85" s="12"/>
      <c r="W85" s="169" t="str">
        <f t="shared" si="67"/>
        <v/>
      </c>
      <c r="X85" s="169" t="str">
        <f t="shared" si="68"/>
        <v/>
      </c>
      <c r="Y85" s="201" t="str">
        <f t="shared" si="69"/>
        <v>.</v>
      </c>
      <c r="Z85" s="169"/>
      <c r="AA85" s="169" t="str">
        <f t="shared" si="70"/>
        <v/>
      </c>
      <c r="AB85" s="169" t="str">
        <f t="shared" si="71"/>
        <v/>
      </c>
      <c r="AC85" s="201" t="str">
        <f t="shared" si="72"/>
        <v>.</v>
      </c>
      <c r="AD85" s="2"/>
    </row>
    <row r="86" spans="1:30" x14ac:dyDescent="0.35">
      <c r="A86" s="19" t="s">
        <v>822</v>
      </c>
      <c r="B86" s="77">
        <v>2</v>
      </c>
      <c r="C86" s="20" t="str">
        <f t="shared" si="73"/>
        <v>Jasmine Rumsey</v>
      </c>
      <c r="D86" s="20" t="str">
        <f t="shared" si="57"/>
        <v>Watford</v>
      </c>
      <c r="E86" s="154">
        <v>14.1</v>
      </c>
      <c r="F86" s="146">
        <f>Decsheets!$V$6</f>
        <v>5</v>
      </c>
      <c r="G86" s="12"/>
      <c r="H86" s="12"/>
      <c r="I86" s="22"/>
      <c r="J86" s="18" t="str">
        <f t="shared" si="74"/>
        <v/>
      </c>
      <c r="K86" s="18">
        <f t="shared" si="74"/>
        <v>5</v>
      </c>
      <c r="L86" s="18" t="str">
        <f t="shared" si="74"/>
        <v/>
      </c>
      <c r="M86" s="18" t="str">
        <f t="shared" si="74"/>
        <v/>
      </c>
      <c r="N86" s="18" t="str">
        <f t="shared" si="74"/>
        <v/>
      </c>
      <c r="O86" s="18" t="str">
        <f t="shared" si="74"/>
        <v/>
      </c>
      <c r="P86" s="18" t="str">
        <f t="shared" si="74"/>
        <v/>
      </c>
      <c r="Q86" s="18" t="str">
        <f t="shared" si="74"/>
        <v/>
      </c>
      <c r="R86" s="18"/>
      <c r="S86" s="12"/>
      <c r="W86" s="169"/>
      <c r="X86" s="169"/>
      <c r="Y86" s="201"/>
      <c r="Z86" s="169"/>
      <c r="AA86" s="169"/>
      <c r="AB86" s="169"/>
      <c r="AC86" s="201"/>
      <c r="AD86" s="2"/>
    </row>
    <row r="87" spans="1:30" x14ac:dyDescent="0.35">
      <c r="A87" s="19" t="s">
        <v>823</v>
      </c>
      <c r="B87" s="77">
        <v>3</v>
      </c>
      <c r="C87" s="20" t="str">
        <f t="shared" si="73"/>
        <v>Erin Russell</v>
      </c>
      <c r="D87" s="20" t="str">
        <f t="shared" si="57"/>
        <v>St Albans</v>
      </c>
      <c r="E87" s="154">
        <v>14.9</v>
      </c>
      <c r="F87" s="146">
        <f>Decsheets!$V$7</f>
        <v>4</v>
      </c>
      <c r="G87" s="12"/>
      <c r="H87" s="12"/>
      <c r="I87" s="22"/>
      <c r="J87" s="18">
        <f t="shared" si="74"/>
        <v>4</v>
      </c>
      <c r="K87" s="18" t="str">
        <f t="shared" si="74"/>
        <v/>
      </c>
      <c r="L87" s="18" t="str">
        <f t="shared" si="74"/>
        <v/>
      </c>
      <c r="M87" s="18" t="str">
        <f t="shared" si="74"/>
        <v/>
      </c>
      <c r="N87" s="18" t="str">
        <f t="shared" si="74"/>
        <v/>
      </c>
      <c r="O87" s="18" t="str">
        <f t="shared" si="74"/>
        <v/>
      </c>
      <c r="P87" s="18" t="str">
        <f t="shared" si="74"/>
        <v/>
      </c>
      <c r="Q87" s="18" t="str">
        <f t="shared" si="74"/>
        <v/>
      </c>
      <c r="R87" s="18"/>
      <c r="S87" s="12"/>
      <c r="W87" s="169" t="s">
        <v>361</v>
      </c>
      <c r="X87" s="169"/>
      <c r="Y87" s="201"/>
      <c r="Z87" s="169"/>
      <c r="AA87" s="169" t="s">
        <v>362</v>
      </c>
      <c r="AB87" s="169"/>
      <c r="AC87" s="201"/>
      <c r="AD87" s="2"/>
    </row>
    <row r="88" spans="1:30" x14ac:dyDescent="0.35">
      <c r="A88" s="19" t="s">
        <v>824</v>
      </c>
      <c r="B88" s="77" t="s">
        <v>23</v>
      </c>
      <c r="C88" s="20" t="str">
        <f t="shared" si="73"/>
        <v>Vera Doudko</v>
      </c>
      <c r="D88" s="20" t="str">
        <f t="shared" si="57"/>
        <v>Shaftesbury</v>
      </c>
      <c r="E88" s="154">
        <v>15.3</v>
      </c>
      <c r="F88" s="146">
        <f>Decsheets!$V$8</f>
        <v>3</v>
      </c>
      <c r="G88" s="12"/>
      <c r="H88" s="12"/>
      <c r="I88" s="22"/>
      <c r="J88" s="18" t="str">
        <f t="shared" si="74"/>
        <v/>
      </c>
      <c r="K88" s="18" t="str">
        <f t="shared" si="74"/>
        <v/>
      </c>
      <c r="L88" s="18" t="str">
        <f t="shared" si="74"/>
        <v/>
      </c>
      <c r="M88" s="18" t="str">
        <f t="shared" si="74"/>
        <v/>
      </c>
      <c r="N88" s="18">
        <f t="shared" si="74"/>
        <v>3</v>
      </c>
      <c r="O88" s="18" t="str">
        <f t="shared" si="74"/>
        <v/>
      </c>
      <c r="P88" s="18" t="str">
        <f t="shared" si="74"/>
        <v/>
      </c>
      <c r="Q88" s="18" t="str">
        <f t="shared" si="74"/>
        <v/>
      </c>
      <c r="R88" s="18"/>
      <c r="S88" s="12"/>
      <c r="W88" s="169" t="str">
        <f>$C141</f>
        <v>Athena Collins</v>
      </c>
      <c r="X88" s="169" t="str">
        <f>$D141</f>
        <v>Watford</v>
      </c>
      <c r="Y88" s="201">
        <f>$E141</f>
        <v>15.58</v>
      </c>
      <c r="Z88" s="169"/>
      <c r="AA88" s="169" t="str">
        <f>$C149</f>
        <v>Martha Goss</v>
      </c>
      <c r="AB88" s="169" t="str">
        <f>$D149</f>
        <v>Dacorum &amp; T</v>
      </c>
      <c r="AC88" s="201">
        <f>$E149</f>
        <v>10.48</v>
      </c>
      <c r="AD88" s="2"/>
    </row>
    <row r="89" spans="1:30" x14ac:dyDescent="0.35">
      <c r="A89" s="19" t="s">
        <v>825</v>
      </c>
      <c r="B89" s="77" t="s">
        <v>24</v>
      </c>
      <c r="C89" s="20" t="str">
        <f t="shared" si="73"/>
        <v>Thea Kennedy</v>
      </c>
      <c r="D89" s="20" t="str">
        <f t="shared" si="57"/>
        <v>Dacorum &amp; T</v>
      </c>
      <c r="E89" s="154">
        <v>15.7</v>
      </c>
      <c r="F89" s="146">
        <f>Decsheets!$V$9</f>
        <v>2</v>
      </c>
      <c r="G89" s="12"/>
      <c r="H89" s="12"/>
      <c r="I89" s="22"/>
      <c r="J89" s="18" t="str">
        <f t="shared" si="74"/>
        <v/>
      </c>
      <c r="K89" s="18" t="str">
        <f t="shared" si="74"/>
        <v/>
      </c>
      <c r="L89" s="18" t="str">
        <f t="shared" si="74"/>
        <v/>
      </c>
      <c r="M89" s="18">
        <f t="shared" si="74"/>
        <v>2</v>
      </c>
      <c r="N89" s="18" t="str">
        <f t="shared" si="74"/>
        <v/>
      </c>
      <c r="O89" s="18" t="str">
        <f t="shared" si="74"/>
        <v/>
      </c>
      <c r="P89" s="18" t="str">
        <f t="shared" si="74"/>
        <v/>
      </c>
      <c r="Q89" s="18" t="str">
        <f t="shared" si="74"/>
        <v/>
      </c>
      <c r="R89" s="18"/>
      <c r="S89" s="12"/>
      <c r="W89" s="169" t="str">
        <f t="shared" ref="W89:W94" si="75">$C142</f>
        <v>Bibi Fisher</v>
      </c>
      <c r="X89" s="169" t="str">
        <f t="shared" ref="X89:X94" si="76">$D142</f>
        <v>St Albans</v>
      </c>
      <c r="Y89" s="201">
        <f t="shared" ref="Y89:Y94" si="77">$E142</f>
        <v>14.53</v>
      </c>
      <c r="Z89" s="169"/>
      <c r="AA89" s="169" t="str">
        <f t="shared" ref="AA89:AA94" si="78">$C150</f>
        <v>Georgia Tongue</v>
      </c>
      <c r="AB89" s="169" t="str">
        <f t="shared" ref="AB89:AB94" si="79">$D150</f>
        <v>St Albans</v>
      </c>
      <c r="AC89" s="201">
        <f t="shared" ref="AC89:AC94" si="80">$E150</f>
        <v>10.35</v>
      </c>
      <c r="AD89" s="2"/>
    </row>
    <row r="90" spans="1:30" x14ac:dyDescent="0.35">
      <c r="A90" s="19"/>
      <c r="B90" s="77" t="s">
        <v>25</v>
      </c>
      <c r="C90" s="20" t="str">
        <f t="shared" si="73"/>
        <v/>
      </c>
      <c r="D90" s="20" t="str">
        <f t="shared" si="57"/>
        <v/>
      </c>
      <c r="E90" s="154" t="s">
        <v>296</v>
      </c>
      <c r="F90" s="146">
        <f>Decsheets!$V$10</f>
        <v>1</v>
      </c>
      <c r="G90" s="12"/>
      <c r="H90" s="12"/>
      <c r="I90" s="22"/>
      <c r="J90" s="18" t="str">
        <f t="shared" si="74"/>
        <v/>
      </c>
      <c r="K90" s="18" t="str">
        <f t="shared" si="74"/>
        <v/>
      </c>
      <c r="L90" s="18" t="str">
        <f t="shared" si="74"/>
        <v/>
      </c>
      <c r="M90" s="18" t="str">
        <f t="shared" si="74"/>
        <v/>
      </c>
      <c r="N90" s="18" t="str">
        <f t="shared" si="74"/>
        <v/>
      </c>
      <c r="O90" s="18" t="str">
        <f t="shared" si="74"/>
        <v/>
      </c>
      <c r="P90" s="18" t="str">
        <f t="shared" si="74"/>
        <v/>
      </c>
      <c r="Q90" s="18" t="str">
        <f t="shared" si="74"/>
        <v/>
      </c>
      <c r="R90" s="18"/>
      <c r="S90" s="12"/>
      <c r="W90" s="169" t="str">
        <f t="shared" si="75"/>
        <v>Poppy Odom-Haslett</v>
      </c>
      <c r="X90" s="169" t="str">
        <f t="shared" si="76"/>
        <v>Dacorum &amp; T</v>
      </c>
      <c r="Y90" s="201">
        <f t="shared" si="77"/>
        <v>12.55</v>
      </c>
      <c r="Z90" s="169"/>
      <c r="AA90" s="169" t="str">
        <f t="shared" si="78"/>
        <v/>
      </c>
      <c r="AB90" s="169" t="str">
        <f t="shared" si="79"/>
        <v/>
      </c>
      <c r="AC90" s="201" t="str">
        <f t="shared" si="80"/>
        <v>.</v>
      </c>
      <c r="AD90" s="2"/>
    </row>
    <row r="91" spans="1:30" x14ac:dyDescent="0.35">
      <c r="A91" s="19"/>
      <c r="B91" s="77">
        <v>7</v>
      </c>
      <c r="C91" s="20" t="str">
        <f t="shared" si="73"/>
        <v/>
      </c>
      <c r="D91" s="20" t="str">
        <f t="shared" si="57"/>
        <v/>
      </c>
      <c r="E91" s="154" t="s">
        <v>296</v>
      </c>
      <c r="F91" s="146">
        <f>Decsheets!$V$11</f>
        <v>0</v>
      </c>
      <c r="G91" s="12"/>
      <c r="H91" s="12"/>
      <c r="I91" s="22"/>
      <c r="J91" s="18" t="str">
        <f t="shared" si="74"/>
        <v/>
      </c>
      <c r="K91" s="18" t="str">
        <f t="shared" si="74"/>
        <v/>
      </c>
      <c r="L91" s="18" t="str">
        <f t="shared" si="74"/>
        <v/>
      </c>
      <c r="M91" s="18" t="str">
        <f t="shared" si="74"/>
        <v/>
      </c>
      <c r="N91" s="18" t="str">
        <f t="shared" si="74"/>
        <v/>
      </c>
      <c r="O91" s="18" t="str">
        <f t="shared" si="74"/>
        <v/>
      </c>
      <c r="P91" s="18" t="str">
        <f t="shared" si="74"/>
        <v/>
      </c>
      <c r="Q91" s="18" t="str">
        <f t="shared" si="74"/>
        <v/>
      </c>
      <c r="R91" s="18">
        <f>SUM(Decsheets!$V$5:$V$12)-(SUM(J85:P91))</f>
        <v>1</v>
      </c>
      <c r="S91" s="12"/>
      <c r="W91" s="169" t="str">
        <f t="shared" si="75"/>
        <v>Emma Gudgeon</v>
      </c>
      <c r="X91" s="169" t="str">
        <f t="shared" si="76"/>
        <v>Herts Phoenix</v>
      </c>
      <c r="Y91" s="201">
        <f t="shared" si="77"/>
        <v>11.07</v>
      </c>
      <c r="Z91" s="169"/>
      <c r="AA91" s="169" t="str">
        <f t="shared" si="78"/>
        <v/>
      </c>
      <c r="AB91" s="169" t="str">
        <f t="shared" si="79"/>
        <v/>
      </c>
      <c r="AC91" s="201" t="str">
        <f t="shared" si="80"/>
        <v>.</v>
      </c>
      <c r="AD91" s="2"/>
    </row>
    <row r="92" spans="1:30" x14ac:dyDescent="0.35">
      <c r="A92" s="28" t="s">
        <v>7</v>
      </c>
      <c r="B92" s="76"/>
      <c r="C92" s="23" t="s">
        <v>206</v>
      </c>
      <c r="D92" s="26"/>
      <c r="E92" s="11" t="s">
        <v>296</v>
      </c>
      <c r="F92" s="144"/>
      <c r="G92" s="12"/>
      <c r="H92" s="12"/>
      <c r="I92" s="12"/>
      <c r="J92" s="18"/>
      <c r="K92" s="18"/>
      <c r="L92" s="18"/>
      <c r="M92" s="18"/>
      <c r="N92" s="18"/>
      <c r="O92" s="18"/>
      <c r="P92" s="18"/>
      <c r="Q92" s="18"/>
      <c r="R92" s="18"/>
      <c r="S92" s="12" t="s">
        <v>35</v>
      </c>
      <c r="W92" s="169" t="str">
        <f t="shared" si="75"/>
        <v/>
      </c>
      <c r="X92" s="169" t="str">
        <f t="shared" si="76"/>
        <v/>
      </c>
      <c r="Y92" s="201" t="str">
        <f t="shared" si="77"/>
        <v>.</v>
      </c>
      <c r="Z92" s="169"/>
      <c r="AA92" s="169" t="str">
        <f t="shared" si="78"/>
        <v/>
      </c>
      <c r="AB92" s="169" t="str">
        <f t="shared" si="79"/>
        <v/>
      </c>
      <c r="AC92" s="201" t="str">
        <f t="shared" si="80"/>
        <v>.</v>
      </c>
      <c r="AD92" s="2"/>
    </row>
    <row r="93" spans="1:30" x14ac:dyDescent="0.35">
      <c r="A93" s="19" t="s">
        <v>434</v>
      </c>
      <c r="B93" s="77">
        <v>1</v>
      </c>
      <c r="C93" s="20" t="str">
        <f t="shared" ref="C93:C99" si="81">IF(A93="","",VLOOKUP($A$92,IF(LEN(A93)=2,U13GB,U13GA),VLOOKUP(LEFT(A93,1),club,6,FALSE),FALSE))</f>
        <v>Sienna Corbyn</v>
      </c>
      <c r="D93" s="20" t="str">
        <f t="shared" si="57"/>
        <v>Shaftesbury</v>
      </c>
      <c r="E93" s="155">
        <v>1.35</v>
      </c>
      <c r="F93" s="205">
        <f>Decsheets!$V$5</f>
        <v>6</v>
      </c>
      <c r="G93" s="12"/>
      <c r="H93" s="12"/>
      <c r="I93" s="22"/>
      <c r="J93" s="18" t="str">
        <f t="shared" ref="J93:Q99" si="82">IF($A93="","",IF(LEFT($A93,1)=J$12,$F93,""))</f>
        <v/>
      </c>
      <c r="K93" s="18" t="str">
        <f t="shared" si="82"/>
        <v/>
      </c>
      <c r="L93" s="18" t="str">
        <f t="shared" si="82"/>
        <v/>
      </c>
      <c r="M93" s="18" t="str">
        <f t="shared" si="82"/>
        <v/>
      </c>
      <c r="N93" s="18">
        <f t="shared" si="82"/>
        <v>6</v>
      </c>
      <c r="O93" s="18" t="str">
        <f t="shared" si="82"/>
        <v/>
      </c>
      <c r="P93" s="18" t="str">
        <f t="shared" si="82"/>
        <v/>
      </c>
      <c r="Q93" s="18" t="str">
        <f t="shared" si="82"/>
        <v/>
      </c>
      <c r="R93" s="18"/>
      <c r="S93" s="12"/>
      <c r="W93" s="169" t="str">
        <f t="shared" si="75"/>
        <v/>
      </c>
      <c r="X93" s="169" t="str">
        <f t="shared" si="76"/>
        <v/>
      </c>
      <c r="Y93" s="201" t="str">
        <f t="shared" si="77"/>
        <v>.</v>
      </c>
      <c r="Z93" s="169"/>
      <c r="AA93" s="169" t="str">
        <f t="shared" si="78"/>
        <v/>
      </c>
      <c r="AB93" s="169" t="str">
        <f t="shared" si="79"/>
        <v/>
      </c>
      <c r="AC93" s="201" t="str">
        <f t="shared" si="80"/>
        <v>.</v>
      </c>
      <c r="AD93" s="2"/>
    </row>
    <row r="94" spans="1:30" x14ac:dyDescent="0.35">
      <c r="A94" s="19" t="s">
        <v>430</v>
      </c>
      <c r="B94" s="77">
        <v>2</v>
      </c>
      <c r="C94" s="20" t="str">
        <f t="shared" si="81"/>
        <v>Dyllis Osei Agyemang</v>
      </c>
      <c r="D94" s="20" t="str">
        <f t="shared" si="57"/>
        <v>Herts Phoenix</v>
      </c>
      <c r="E94" s="155">
        <v>1.3</v>
      </c>
      <c r="F94" s="205">
        <f>Decsheets!$V$6</f>
        <v>5</v>
      </c>
      <c r="G94" s="12"/>
      <c r="H94" s="12"/>
      <c r="I94" s="206" t="s">
        <v>381</v>
      </c>
      <c r="J94" s="18" t="str">
        <f t="shared" si="82"/>
        <v/>
      </c>
      <c r="K94" s="18" t="str">
        <f t="shared" si="82"/>
        <v/>
      </c>
      <c r="L94" s="18">
        <f t="shared" si="82"/>
        <v>5</v>
      </c>
      <c r="M94" s="18" t="str">
        <f t="shared" si="82"/>
        <v/>
      </c>
      <c r="N94" s="18" t="str">
        <f t="shared" si="82"/>
        <v/>
      </c>
      <c r="O94" s="18" t="str">
        <f t="shared" si="82"/>
        <v/>
      </c>
      <c r="P94" s="18" t="str">
        <f t="shared" si="82"/>
        <v/>
      </c>
      <c r="Q94" s="18" t="str">
        <f t="shared" si="82"/>
        <v/>
      </c>
      <c r="R94" s="18"/>
      <c r="S94" s="12"/>
      <c r="W94" s="169" t="str">
        <f t="shared" si="75"/>
        <v/>
      </c>
      <c r="X94" s="169" t="str">
        <f t="shared" si="76"/>
        <v/>
      </c>
      <c r="Y94" s="201" t="str">
        <f t="shared" si="77"/>
        <v>.</v>
      </c>
      <c r="Z94" s="169"/>
      <c r="AA94" s="169" t="str">
        <f t="shared" si="78"/>
        <v/>
      </c>
      <c r="AB94" s="169" t="str">
        <f t="shared" si="79"/>
        <v/>
      </c>
      <c r="AC94" s="201" t="str">
        <f t="shared" si="80"/>
        <v>.</v>
      </c>
      <c r="AD94" s="2"/>
    </row>
    <row r="95" spans="1:30" x14ac:dyDescent="0.35">
      <c r="A95" s="19" t="s">
        <v>386</v>
      </c>
      <c r="B95" s="77">
        <v>3</v>
      </c>
      <c r="C95" s="20" t="str">
        <f t="shared" si="81"/>
        <v>Rachel Reid</v>
      </c>
      <c r="D95" s="20" t="str">
        <f t="shared" si="57"/>
        <v>HAWCS/Enfield</v>
      </c>
      <c r="E95" s="155">
        <v>1.2</v>
      </c>
      <c r="F95" s="205">
        <f>Decsheets!$V$7</f>
        <v>4</v>
      </c>
      <c r="G95" s="12"/>
      <c r="H95" s="12"/>
      <c r="I95" s="206" t="s">
        <v>382</v>
      </c>
      <c r="J95" s="18" t="str">
        <f t="shared" si="82"/>
        <v/>
      </c>
      <c r="K95" s="18" t="str">
        <f t="shared" si="82"/>
        <v/>
      </c>
      <c r="L95" s="18" t="str">
        <f t="shared" si="82"/>
        <v/>
      </c>
      <c r="M95" s="18" t="str">
        <f t="shared" si="82"/>
        <v/>
      </c>
      <c r="N95" s="18" t="str">
        <f t="shared" si="82"/>
        <v/>
      </c>
      <c r="O95" s="18">
        <f t="shared" si="82"/>
        <v>4</v>
      </c>
      <c r="P95" s="18" t="str">
        <f t="shared" si="82"/>
        <v/>
      </c>
      <c r="Q95" s="18" t="str">
        <f t="shared" si="82"/>
        <v/>
      </c>
      <c r="R95" s="18"/>
      <c r="S95" s="12"/>
      <c r="W95" s="169"/>
      <c r="X95" s="169"/>
      <c r="Y95" s="201"/>
      <c r="Z95" s="169"/>
      <c r="AA95" s="169"/>
      <c r="AB95" s="169"/>
      <c r="AC95" s="201"/>
      <c r="AD95" s="2"/>
    </row>
    <row r="96" spans="1:30" x14ac:dyDescent="0.35">
      <c r="A96" s="19" t="s">
        <v>432</v>
      </c>
      <c r="B96" s="77" t="s">
        <v>23</v>
      </c>
      <c r="C96" s="20" t="str">
        <f t="shared" si="81"/>
        <v>Catherine Thurgood</v>
      </c>
      <c r="D96" s="20" t="str">
        <f t="shared" si="57"/>
        <v>Dacorum &amp; T</v>
      </c>
      <c r="E96" s="155">
        <v>1.1499999999999999</v>
      </c>
      <c r="F96" s="205">
        <f>Decsheets!$V$8</f>
        <v>3</v>
      </c>
      <c r="G96" s="12"/>
      <c r="H96" s="12"/>
      <c r="I96" s="206" t="s">
        <v>385</v>
      </c>
      <c r="J96" s="18" t="str">
        <f t="shared" si="82"/>
        <v/>
      </c>
      <c r="K96" s="18" t="str">
        <f t="shared" si="82"/>
        <v/>
      </c>
      <c r="L96" s="18" t="str">
        <f t="shared" si="82"/>
        <v/>
      </c>
      <c r="M96" s="18">
        <f t="shared" si="82"/>
        <v>3</v>
      </c>
      <c r="N96" s="18" t="str">
        <f t="shared" si="82"/>
        <v/>
      </c>
      <c r="O96" s="18" t="str">
        <f t="shared" si="82"/>
        <v/>
      </c>
      <c r="P96" s="18" t="str">
        <f t="shared" si="82"/>
        <v/>
      </c>
      <c r="Q96" s="18" t="str">
        <f t="shared" si="82"/>
        <v/>
      </c>
      <c r="R96" s="18"/>
      <c r="S96" s="12"/>
      <c r="W96" s="169" t="s">
        <v>364</v>
      </c>
      <c r="X96" s="169"/>
      <c r="Y96" s="201"/>
      <c r="Z96" s="169"/>
      <c r="AA96" s="169" t="s">
        <v>365</v>
      </c>
      <c r="AB96" s="169"/>
      <c r="AC96" s="201"/>
      <c r="AD96" s="2"/>
    </row>
    <row r="97" spans="1:30" x14ac:dyDescent="0.35">
      <c r="A97" s="19"/>
      <c r="B97" s="77" t="s">
        <v>24</v>
      </c>
      <c r="C97" s="20" t="str">
        <f t="shared" si="81"/>
        <v/>
      </c>
      <c r="D97" s="20" t="str">
        <f t="shared" si="57"/>
        <v/>
      </c>
      <c r="E97" s="155" t="s">
        <v>296</v>
      </c>
      <c r="F97" s="205">
        <f>Decsheets!$V$9</f>
        <v>2</v>
      </c>
      <c r="G97" s="12"/>
      <c r="H97" s="12"/>
      <c r="I97" s="206" t="s">
        <v>386</v>
      </c>
      <c r="J97" s="18" t="str">
        <f t="shared" si="82"/>
        <v/>
      </c>
      <c r="K97" s="18" t="str">
        <f t="shared" si="82"/>
        <v/>
      </c>
      <c r="L97" s="18" t="str">
        <f t="shared" si="82"/>
        <v/>
      </c>
      <c r="M97" s="18" t="str">
        <f t="shared" si="82"/>
        <v/>
      </c>
      <c r="N97" s="18" t="str">
        <f t="shared" si="82"/>
        <v/>
      </c>
      <c r="O97" s="18" t="str">
        <f t="shared" si="82"/>
        <v/>
      </c>
      <c r="P97" s="18" t="str">
        <f t="shared" si="82"/>
        <v/>
      </c>
      <c r="Q97" s="18" t="str">
        <f t="shared" si="82"/>
        <v/>
      </c>
      <c r="R97" s="18"/>
      <c r="S97" s="12"/>
      <c r="W97" s="169" t="str">
        <f>$C157</f>
        <v xml:space="preserve">Athena Collins </v>
      </c>
      <c r="X97" s="169" t="str">
        <f>$D157</f>
        <v>Watford</v>
      </c>
      <c r="Y97" s="201">
        <f>$E157</f>
        <v>15.43</v>
      </c>
      <c r="Z97" s="169"/>
      <c r="AA97" s="169" t="str">
        <f>$C165</f>
        <v>Violet Ripper</v>
      </c>
      <c r="AB97" s="169" t="str">
        <f>$D165</f>
        <v>Dacorum &amp; T</v>
      </c>
      <c r="AC97" s="201">
        <f>$E165</f>
        <v>8.91</v>
      </c>
      <c r="AD97" s="2"/>
    </row>
    <row r="98" spans="1:30" x14ac:dyDescent="0.35">
      <c r="A98" s="19"/>
      <c r="B98" s="77" t="s">
        <v>25</v>
      </c>
      <c r="C98" s="20" t="str">
        <f t="shared" si="81"/>
        <v/>
      </c>
      <c r="D98" s="20" t="str">
        <f t="shared" si="57"/>
        <v/>
      </c>
      <c r="E98" s="155" t="s">
        <v>296</v>
      </c>
      <c r="F98" s="205">
        <f>Decsheets!$V$10</f>
        <v>1</v>
      </c>
      <c r="G98" s="12"/>
      <c r="H98" s="12"/>
      <c r="I98" s="22"/>
      <c r="J98" s="18" t="str">
        <f t="shared" si="82"/>
        <v/>
      </c>
      <c r="K98" s="18" t="str">
        <f t="shared" si="82"/>
        <v/>
      </c>
      <c r="L98" s="18" t="str">
        <f t="shared" si="82"/>
        <v/>
      </c>
      <c r="M98" s="18" t="str">
        <f t="shared" si="82"/>
        <v/>
      </c>
      <c r="N98" s="18" t="str">
        <f t="shared" si="82"/>
        <v/>
      </c>
      <c r="O98" s="18" t="str">
        <f t="shared" si="82"/>
        <v/>
      </c>
      <c r="P98" s="18" t="str">
        <f t="shared" si="82"/>
        <v/>
      </c>
      <c r="Q98" s="18" t="str">
        <f t="shared" si="82"/>
        <v/>
      </c>
      <c r="R98" s="18"/>
      <c r="S98" s="12"/>
      <c r="W98" s="169" t="str">
        <f t="shared" ref="W98:W103" si="83">$C158</f>
        <v>Emma Gudgeon</v>
      </c>
      <c r="X98" s="169" t="str">
        <f t="shared" ref="X98:X103" si="84">$D158</f>
        <v>Herts Phoenix</v>
      </c>
      <c r="Y98" s="201">
        <f t="shared" ref="Y98:Y103" si="85">$E158</f>
        <v>11.77</v>
      </c>
      <c r="Z98" s="169"/>
      <c r="AA98" s="169" t="str">
        <f t="shared" ref="AA98:AA103" si="86">$C166</f>
        <v>Paige Wadley</v>
      </c>
      <c r="AB98" s="169" t="str">
        <f t="shared" ref="AB98:AB103" si="87">$D166</f>
        <v>Herts Phoenix</v>
      </c>
      <c r="AC98" s="201">
        <f t="shared" ref="AC98:AC103" si="88">$E166</f>
        <v>8.66</v>
      </c>
      <c r="AD98" s="2"/>
    </row>
    <row r="99" spans="1:30" x14ac:dyDescent="0.35">
      <c r="A99" s="19"/>
      <c r="B99" s="77">
        <v>7</v>
      </c>
      <c r="C99" s="20" t="str">
        <f t="shared" si="81"/>
        <v/>
      </c>
      <c r="D99" s="20" t="str">
        <f t="shared" si="57"/>
        <v/>
      </c>
      <c r="E99" s="155" t="s">
        <v>296</v>
      </c>
      <c r="F99" s="205">
        <f>Decsheets!$V$11</f>
        <v>0</v>
      </c>
      <c r="G99" s="12"/>
      <c r="H99" s="12"/>
      <c r="I99" s="22"/>
      <c r="J99" s="18" t="str">
        <f t="shared" si="82"/>
        <v/>
      </c>
      <c r="K99" s="18" t="str">
        <f t="shared" si="82"/>
        <v/>
      </c>
      <c r="L99" s="18" t="str">
        <f t="shared" si="82"/>
        <v/>
      </c>
      <c r="M99" s="18" t="str">
        <f t="shared" si="82"/>
        <v/>
      </c>
      <c r="N99" s="18" t="str">
        <f t="shared" si="82"/>
        <v/>
      </c>
      <c r="O99" s="18" t="str">
        <f t="shared" si="82"/>
        <v/>
      </c>
      <c r="P99" s="18" t="str">
        <f t="shared" si="82"/>
        <v/>
      </c>
      <c r="Q99" s="18" t="str">
        <f t="shared" si="82"/>
        <v/>
      </c>
      <c r="R99" s="18">
        <f>SUM(Decsheets!$V$5:$V$12)-(SUM(J93:P99))</f>
        <v>3</v>
      </c>
      <c r="S99" s="12"/>
      <c r="W99" s="169" t="str">
        <f t="shared" si="83"/>
        <v>Phoenix-Olivia McDonald David</v>
      </c>
      <c r="X99" s="169" t="str">
        <f t="shared" si="84"/>
        <v>Dacorum &amp; T</v>
      </c>
      <c r="Y99" s="201">
        <f t="shared" si="85"/>
        <v>11.02</v>
      </c>
      <c r="Z99" s="169"/>
      <c r="AA99" s="169" t="str">
        <f t="shared" si="86"/>
        <v xml:space="preserve">Scarlet Maley </v>
      </c>
      <c r="AB99" s="169" t="str">
        <f t="shared" si="87"/>
        <v>Shaftesbury</v>
      </c>
      <c r="AC99" s="201">
        <f t="shared" si="88"/>
        <v>6.32</v>
      </c>
      <c r="AD99" s="2"/>
    </row>
    <row r="100" spans="1:30" x14ac:dyDescent="0.35">
      <c r="A100" s="28" t="s">
        <v>7</v>
      </c>
      <c r="B100" s="76"/>
      <c r="C100" s="23" t="s">
        <v>207</v>
      </c>
      <c r="D100" s="26"/>
      <c r="E100" s="186" t="s">
        <v>296</v>
      </c>
      <c r="F100" s="144"/>
      <c r="G100" s="12"/>
      <c r="H100" s="12"/>
      <c r="I100" s="12"/>
      <c r="J100" s="18"/>
      <c r="K100" s="18"/>
      <c r="L100" s="18"/>
      <c r="M100" s="18"/>
      <c r="N100" s="18"/>
      <c r="O100" s="18"/>
      <c r="P100" s="18"/>
      <c r="Q100" s="18"/>
      <c r="R100" s="18"/>
      <c r="S100" s="12" t="s">
        <v>36</v>
      </c>
      <c r="W100" s="169" t="str">
        <f t="shared" si="83"/>
        <v>Eliza de Silva</v>
      </c>
      <c r="X100" s="169" t="str">
        <f t="shared" si="84"/>
        <v>St Albans</v>
      </c>
      <c r="Y100" s="201">
        <f t="shared" si="85"/>
        <v>10.49</v>
      </c>
      <c r="Z100" s="169"/>
      <c r="AA100" s="169" t="str">
        <f t="shared" si="86"/>
        <v/>
      </c>
      <c r="AB100" s="169" t="str">
        <f t="shared" si="87"/>
        <v/>
      </c>
      <c r="AC100" s="201" t="str">
        <f t="shared" si="88"/>
        <v>.</v>
      </c>
      <c r="AD100" s="2"/>
    </row>
    <row r="101" spans="1:30" x14ac:dyDescent="0.35">
      <c r="A101" s="19" t="s">
        <v>824</v>
      </c>
      <c r="B101" s="77">
        <v>1</v>
      </c>
      <c r="C101" s="20" t="str">
        <f t="shared" ref="C101:C107" si="89">IF(A101="","",VLOOKUP($A$100,IF(LEN(A101)=2,U13GB,U13GA),VLOOKUP(LEFT(A101,1),club,6,FALSE),FALSE))</f>
        <v xml:space="preserve">Shenel Okrah </v>
      </c>
      <c r="D101" s="20" t="str">
        <f t="shared" si="57"/>
        <v>Shaftesbury</v>
      </c>
      <c r="E101" s="155">
        <v>1.3</v>
      </c>
      <c r="F101" s="205">
        <f>Decsheets!$V$5</f>
        <v>6</v>
      </c>
      <c r="G101" s="12"/>
      <c r="H101" s="12"/>
      <c r="I101" s="22"/>
      <c r="J101" s="18" t="str">
        <f t="shared" ref="J101:Q107" si="90">IF($A101="","",IF(LEFT($A101,1)=J$12,$F101,""))</f>
        <v/>
      </c>
      <c r="K101" s="18" t="str">
        <f t="shared" si="90"/>
        <v/>
      </c>
      <c r="L101" s="18" t="str">
        <f t="shared" si="90"/>
        <v/>
      </c>
      <c r="M101" s="18" t="str">
        <f t="shared" si="90"/>
        <v/>
      </c>
      <c r="N101" s="18">
        <f t="shared" si="90"/>
        <v>6</v>
      </c>
      <c r="O101" s="18" t="str">
        <f t="shared" si="90"/>
        <v/>
      </c>
      <c r="P101" s="18" t="str">
        <f t="shared" si="90"/>
        <v/>
      </c>
      <c r="Q101" s="18" t="str">
        <f t="shared" si="90"/>
        <v/>
      </c>
      <c r="R101" s="18"/>
      <c r="S101" s="12"/>
      <c r="W101" s="169" t="str">
        <f t="shared" si="83"/>
        <v xml:space="preserve">Vera Doudko </v>
      </c>
      <c r="X101" s="169" t="str">
        <f t="shared" si="84"/>
        <v>Shaftesbury</v>
      </c>
      <c r="Y101" s="201">
        <f t="shared" si="85"/>
        <v>8.31</v>
      </c>
      <c r="Z101" s="169"/>
      <c r="AA101" s="169" t="str">
        <f t="shared" si="86"/>
        <v/>
      </c>
      <c r="AB101" s="169" t="str">
        <f t="shared" si="87"/>
        <v/>
      </c>
      <c r="AC101" s="201" t="str">
        <f t="shared" si="88"/>
        <v>.</v>
      </c>
      <c r="AD101" s="2"/>
    </row>
    <row r="102" spans="1:30" x14ac:dyDescent="0.35">
      <c r="A102" s="19" t="s">
        <v>821</v>
      </c>
      <c r="B102" s="77">
        <v>2</v>
      </c>
      <c r="C102" s="20" t="str">
        <f t="shared" si="89"/>
        <v>Olivia Judge</v>
      </c>
      <c r="D102" s="20" t="str">
        <f t="shared" si="57"/>
        <v>Herts Phoenix</v>
      </c>
      <c r="E102" s="155">
        <v>1.3</v>
      </c>
      <c r="F102" s="205">
        <f>Decsheets!$V$6</f>
        <v>5</v>
      </c>
      <c r="G102" s="12"/>
      <c r="H102" s="12"/>
      <c r="I102" s="206" t="s">
        <v>381</v>
      </c>
      <c r="J102" s="18" t="str">
        <f t="shared" si="90"/>
        <v/>
      </c>
      <c r="K102" s="18" t="str">
        <f t="shared" si="90"/>
        <v/>
      </c>
      <c r="L102" s="18">
        <f t="shared" si="90"/>
        <v>5</v>
      </c>
      <c r="M102" s="18" t="str">
        <f t="shared" si="90"/>
        <v/>
      </c>
      <c r="N102" s="18" t="str">
        <f t="shared" si="90"/>
        <v/>
      </c>
      <c r="O102" s="18" t="str">
        <f t="shared" si="90"/>
        <v/>
      </c>
      <c r="P102" s="18" t="str">
        <f t="shared" si="90"/>
        <v/>
      </c>
      <c r="Q102" s="18" t="str">
        <f t="shared" si="90"/>
        <v/>
      </c>
      <c r="R102" s="18"/>
      <c r="S102" s="12"/>
      <c r="W102" s="169" t="str">
        <f t="shared" si="83"/>
        <v/>
      </c>
      <c r="X102" s="169" t="str">
        <f t="shared" si="84"/>
        <v/>
      </c>
      <c r="Y102" s="201" t="str">
        <f t="shared" si="85"/>
        <v>.</v>
      </c>
      <c r="Z102" s="169"/>
      <c r="AA102" s="169" t="str">
        <f t="shared" si="86"/>
        <v/>
      </c>
      <c r="AB102" s="169" t="str">
        <f t="shared" si="87"/>
        <v/>
      </c>
      <c r="AC102" s="201" t="str">
        <f t="shared" si="88"/>
        <v>.</v>
      </c>
      <c r="AD102" s="2"/>
    </row>
    <row r="103" spans="1:30" x14ac:dyDescent="0.35">
      <c r="A103" s="19" t="s">
        <v>825</v>
      </c>
      <c r="B103" s="77">
        <v>3</v>
      </c>
      <c r="C103" s="20" t="str">
        <f t="shared" si="89"/>
        <v>Thea Kennedy</v>
      </c>
      <c r="D103" s="20" t="str">
        <f t="shared" si="57"/>
        <v>Dacorum &amp; T</v>
      </c>
      <c r="E103" s="155">
        <v>1.05</v>
      </c>
      <c r="F103" s="205">
        <f>Decsheets!$V$7</f>
        <v>4</v>
      </c>
      <c r="G103" s="12"/>
      <c r="H103" s="12"/>
      <c r="I103" s="206" t="s">
        <v>382</v>
      </c>
      <c r="J103" s="18" t="str">
        <f t="shared" si="90"/>
        <v/>
      </c>
      <c r="K103" s="18" t="str">
        <f t="shared" si="90"/>
        <v/>
      </c>
      <c r="L103" s="18" t="str">
        <f t="shared" si="90"/>
        <v/>
      </c>
      <c r="M103" s="18">
        <f t="shared" si="90"/>
        <v>4</v>
      </c>
      <c r="N103" s="18" t="str">
        <f t="shared" si="90"/>
        <v/>
      </c>
      <c r="O103" s="18" t="str">
        <f t="shared" si="90"/>
        <v/>
      </c>
      <c r="P103" s="18" t="str">
        <f t="shared" si="90"/>
        <v/>
      </c>
      <c r="Q103" s="18" t="str">
        <f t="shared" si="90"/>
        <v/>
      </c>
      <c r="R103" s="18"/>
      <c r="S103" s="12"/>
      <c r="W103" s="169" t="str">
        <f t="shared" si="83"/>
        <v/>
      </c>
      <c r="X103" s="169" t="str">
        <f t="shared" si="84"/>
        <v/>
      </c>
      <c r="Y103" s="201" t="str">
        <f t="shared" si="85"/>
        <v>.</v>
      </c>
      <c r="Z103" s="169"/>
      <c r="AA103" s="169" t="str">
        <f t="shared" si="86"/>
        <v/>
      </c>
      <c r="AB103" s="169" t="str">
        <f t="shared" si="87"/>
        <v/>
      </c>
      <c r="AC103" s="201" t="str">
        <f t="shared" si="88"/>
        <v>.</v>
      </c>
      <c r="AD103" s="2"/>
    </row>
    <row r="104" spans="1:30" x14ac:dyDescent="0.35">
      <c r="A104" s="19"/>
      <c r="B104" s="77" t="s">
        <v>23</v>
      </c>
      <c r="C104" s="20" t="str">
        <f t="shared" si="89"/>
        <v/>
      </c>
      <c r="D104" s="20" t="str">
        <f t="shared" si="57"/>
        <v/>
      </c>
      <c r="E104" s="155" t="s">
        <v>296</v>
      </c>
      <c r="F104" s="205">
        <f>Decsheets!$V$8</f>
        <v>3</v>
      </c>
      <c r="G104" s="12"/>
      <c r="H104" s="12"/>
      <c r="I104" s="206" t="s">
        <v>385</v>
      </c>
      <c r="J104" s="18" t="str">
        <f t="shared" si="90"/>
        <v/>
      </c>
      <c r="K104" s="18" t="str">
        <f t="shared" si="90"/>
        <v/>
      </c>
      <c r="L104" s="18" t="str">
        <f t="shared" si="90"/>
        <v/>
      </c>
      <c r="M104" s="18" t="str">
        <f t="shared" si="90"/>
        <v/>
      </c>
      <c r="N104" s="18" t="str">
        <f t="shared" si="90"/>
        <v/>
      </c>
      <c r="O104" s="18" t="str">
        <f t="shared" si="90"/>
        <v/>
      </c>
      <c r="P104" s="18" t="str">
        <f t="shared" si="90"/>
        <v/>
      </c>
      <c r="Q104" s="18" t="str">
        <f t="shared" si="90"/>
        <v/>
      </c>
      <c r="R104" s="18"/>
      <c r="S104" s="12"/>
      <c r="W104" s="169"/>
      <c r="X104" s="169"/>
      <c r="Y104" s="170"/>
      <c r="Z104" s="169"/>
      <c r="AA104" s="169"/>
      <c r="AB104" s="169"/>
      <c r="AC104" s="170"/>
      <c r="AD104" s="2"/>
    </row>
    <row r="105" spans="1:30" x14ac:dyDescent="0.35">
      <c r="A105" s="19"/>
      <c r="B105" s="77" t="s">
        <v>24</v>
      </c>
      <c r="C105" s="20" t="str">
        <f t="shared" si="89"/>
        <v/>
      </c>
      <c r="D105" s="20" t="str">
        <f t="shared" si="57"/>
        <v/>
      </c>
      <c r="E105" s="155" t="s">
        <v>296</v>
      </c>
      <c r="F105" s="205">
        <f>Decsheets!$V$9</f>
        <v>2</v>
      </c>
      <c r="G105" s="12"/>
      <c r="H105" s="12"/>
      <c r="I105" s="206" t="s">
        <v>386</v>
      </c>
      <c r="J105" s="18" t="str">
        <f t="shared" si="90"/>
        <v/>
      </c>
      <c r="K105" s="18" t="str">
        <f t="shared" si="90"/>
        <v/>
      </c>
      <c r="L105" s="18" t="str">
        <f t="shared" si="90"/>
        <v/>
      </c>
      <c r="M105" s="18" t="str">
        <f t="shared" si="90"/>
        <v/>
      </c>
      <c r="N105" s="18" t="str">
        <f t="shared" si="90"/>
        <v/>
      </c>
      <c r="O105" s="18" t="str">
        <f t="shared" si="90"/>
        <v/>
      </c>
      <c r="P105" s="18" t="str">
        <f t="shared" si="90"/>
        <v/>
      </c>
      <c r="Q105" s="18" t="str">
        <f t="shared" si="90"/>
        <v/>
      </c>
      <c r="R105" s="18"/>
      <c r="S105" s="12"/>
      <c r="Z105" s="2"/>
      <c r="AA105" s="2"/>
      <c r="AB105" s="2"/>
      <c r="AC105" s="2"/>
      <c r="AD105" s="2"/>
    </row>
    <row r="106" spans="1:30" x14ac:dyDescent="0.35">
      <c r="A106" s="19"/>
      <c r="B106" s="77" t="s">
        <v>25</v>
      </c>
      <c r="C106" s="20" t="str">
        <f t="shared" si="89"/>
        <v/>
      </c>
      <c r="D106" s="20" t="str">
        <f t="shared" si="57"/>
        <v/>
      </c>
      <c r="E106" s="155" t="s">
        <v>296</v>
      </c>
      <c r="F106" s="205">
        <f>Decsheets!$V$10</f>
        <v>1</v>
      </c>
      <c r="G106" s="12"/>
      <c r="H106" s="12"/>
      <c r="I106" s="29"/>
      <c r="J106" s="18" t="str">
        <f t="shared" si="90"/>
        <v/>
      </c>
      <c r="K106" s="18" t="str">
        <f t="shared" si="90"/>
        <v/>
      </c>
      <c r="L106" s="18" t="str">
        <f t="shared" si="90"/>
        <v/>
      </c>
      <c r="M106" s="18" t="str">
        <f t="shared" si="90"/>
        <v/>
      </c>
      <c r="N106" s="18" t="str">
        <f t="shared" si="90"/>
        <v/>
      </c>
      <c r="O106" s="18" t="str">
        <f t="shared" si="90"/>
        <v/>
      </c>
      <c r="P106" s="18" t="str">
        <f t="shared" si="90"/>
        <v/>
      </c>
      <c r="Q106" s="18" t="str">
        <f t="shared" si="90"/>
        <v/>
      </c>
      <c r="R106" s="18"/>
      <c r="S106" s="12"/>
      <c r="Z106" s="2"/>
      <c r="AA106" s="2"/>
      <c r="AB106" s="2"/>
      <c r="AC106" s="2"/>
      <c r="AD106" s="2"/>
    </row>
    <row r="107" spans="1:30" x14ac:dyDescent="0.35">
      <c r="A107" s="19"/>
      <c r="B107" s="77">
        <v>7</v>
      </c>
      <c r="C107" s="20" t="str">
        <f t="shared" si="89"/>
        <v/>
      </c>
      <c r="D107" s="20" t="str">
        <f t="shared" si="57"/>
        <v/>
      </c>
      <c r="E107" s="155" t="s">
        <v>296</v>
      </c>
      <c r="F107" s="205">
        <f>Decsheets!$V$11</f>
        <v>0</v>
      </c>
      <c r="G107" s="12"/>
      <c r="H107" s="12"/>
      <c r="I107" s="22"/>
      <c r="J107" s="18" t="str">
        <f t="shared" si="90"/>
        <v/>
      </c>
      <c r="K107" s="18" t="str">
        <f t="shared" si="90"/>
        <v/>
      </c>
      <c r="L107" s="18" t="str">
        <f t="shared" si="90"/>
        <v/>
      </c>
      <c r="M107" s="18" t="str">
        <f t="shared" si="90"/>
        <v/>
      </c>
      <c r="N107" s="18" t="str">
        <f t="shared" si="90"/>
        <v/>
      </c>
      <c r="O107" s="18" t="str">
        <f t="shared" si="90"/>
        <v/>
      </c>
      <c r="P107" s="18" t="str">
        <f t="shared" si="90"/>
        <v/>
      </c>
      <c r="Q107" s="18" t="str">
        <f t="shared" si="90"/>
        <v/>
      </c>
      <c r="R107" s="18">
        <f>SUM(Decsheets!$V$5:$V$12)-(SUM(J101:P107))</f>
        <v>6</v>
      </c>
      <c r="S107" s="12"/>
      <c r="Z107" s="2"/>
      <c r="AA107" s="2"/>
      <c r="AB107" s="2"/>
      <c r="AC107" s="2"/>
      <c r="AD107" s="2"/>
    </row>
    <row r="108" spans="1:30" x14ac:dyDescent="0.35">
      <c r="A108" s="28" t="s">
        <v>8</v>
      </c>
      <c r="B108" s="76"/>
      <c r="C108" s="23" t="s">
        <v>208</v>
      </c>
      <c r="D108" s="26"/>
      <c r="E108" s="186" t="s">
        <v>296</v>
      </c>
      <c r="F108" s="144"/>
      <c r="H108" s="12"/>
      <c r="I108" s="12"/>
      <c r="J108" s="18"/>
      <c r="K108" s="18"/>
      <c r="L108" s="18"/>
      <c r="M108" s="18"/>
      <c r="N108" s="18"/>
      <c r="O108" s="18"/>
      <c r="P108" s="18"/>
      <c r="Q108" s="18"/>
      <c r="R108" s="18"/>
      <c r="S108" s="12" t="s">
        <v>37</v>
      </c>
      <c r="Z108" s="2"/>
      <c r="AA108" s="2"/>
      <c r="AB108" s="2"/>
      <c r="AC108" s="2"/>
      <c r="AD108" s="2"/>
    </row>
    <row r="109" spans="1:30" x14ac:dyDescent="0.35">
      <c r="A109" s="19" t="s">
        <v>386</v>
      </c>
      <c r="B109" s="77">
        <v>1</v>
      </c>
      <c r="C109" s="20" t="str">
        <f t="shared" ref="C109:C115" si="91">IF(A109="","",VLOOKUP($A$108,IF(LEN(A109)=2,U13GB,U13GA),VLOOKUP(LEFT(A109,1),club,6,FALSE),FALSE))</f>
        <v>Rachel Reid</v>
      </c>
      <c r="D109" s="20" t="str">
        <f t="shared" si="57"/>
        <v>HAWCS/Enfield</v>
      </c>
      <c r="E109" s="155">
        <v>4.04</v>
      </c>
      <c r="F109" s="146">
        <f>Decsheets!$V$5</f>
        <v>6</v>
      </c>
      <c r="H109" s="12"/>
      <c r="I109" s="22"/>
      <c r="J109" s="18" t="str">
        <f t="shared" ref="J109:Q115" si="92">IF($A109="","",IF(LEFT($A109,1)=J$12,$F109,""))</f>
        <v/>
      </c>
      <c r="K109" s="18" t="str">
        <f t="shared" si="92"/>
        <v/>
      </c>
      <c r="L109" s="18" t="str">
        <f t="shared" si="92"/>
        <v/>
      </c>
      <c r="M109" s="18" t="str">
        <f t="shared" si="92"/>
        <v/>
      </c>
      <c r="N109" s="18" t="str">
        <f t="shared" si="92"/>
        <v/>
      </c>
      <c r="O109" s="18">
        <f t="shared" si="92"/>
        <v>6</v>
      </c>
      <c r="P109" s="18" t="str">
        <f t="shared" si="92"/>
        <v/>
      </c>
      <c r="Q109" s="18" t="str">
        <f t="shared" si="92"/>
        <v/>
      </c>
      <c r="R109" s="18"/>
      <c r="S109" s="12"/>
      <c r="Z109" s="2"/>
      <c r="AA109" s="2"/>
      <c r="AB109" s="2"/>
      <c r="AC109" s="2"/>
      <c r="AD109" s="2"/>
    </row>
    <row r="110" spans="1:30" x14ac:dyDescent="0.35">
      <c r="A110" s="19" t="s">
        <v>428</v>
      </c>
      <c r="B110" s="77">
        <v>2</v>
      </c>
      <c r="C110" s="20" t="str">
        <f t="shared" si="91"/>
        <v>Celeste Koyejo</v>
      </c>
      <c r="D110" s="20" t="str">
        <f t="shared" si="57"/>
        <v>Watford</v>
      </c>
      <c r="E110" s="155">
        <v>3.9</v>
      </c>
      <c r="F110" s="146">
        <f>Decsheets!$V$6</f>
        <v>5</v>
      </c>
      <c r="H110" s="12"/>
      <c r="I110" s="22"/>
      <c r="J110" s="18" t="str">
        <f t="shared" si="92"/>
        <v/>
      </c>
      <c r="K110" s="18">
        <f t="shared" si="92"/>
        <v>5</v>
      </c>
      <c r="L110" s="18" t="str">
        <f t="shared" si="92"/>
        <v/>
      </c>
      <c r="M110" s="18" t="str">
        <f t="shared" si="92"/>
        <v/>
      </c>
      <c r="N110" s="18" t="str">
        <f t="shared" si="92"/>
        <v/>
      </c>
      <c r="O110" s="18" t="str">
        <f t="shared" si="92"/>
        <v/>
      </c>
      <c r="P110" s="18" t="str">
        <f t="shared" si="92"/>
        <v/>
      </c>
      <c r="Q110" s="18" t="str">
        <f t="shared" si="92"/>
        <v/>
      </c>
      <c r="R110" s="18"/>
      <c r="S110" s="12"/>
      <c r="Z110" s="2"/>
      <c r="AA110" s="2"/>
      <c r="AB110" s="2"/>
      <c r="AC110" s="2"/>
      <c r="AD110" s="2"/>
    </row>
    <row r="111" spans="1:30" x14ac:dyDescent="0.35">
      <c r="A111" s="19" t="s">
        <v>821</v>
      </c>
      <c r="B111" s="77">
        <v>3</v>
      </c>
      <c r="C111" s="20" t="str">
        <f t="shared" si="91"/>
        <v>Olivia Judge</v>
      </c>
      <c r="D111" s="20" t="str">
        <f t="shared" si="57"/>
        <v>Herts Phoenix</v>
      </c>
      <c r="E111" s="155">
        <v>3.81</v>
      </c>
      <c r="F111" s="146">
        <f>Decsheets!$V$7</f>
        <v>4</v>
      </c>
      <c r="H111" s="12"/>
      <c r="I111" s="22"/>
      <c r="J111" s="18" t="str">
        <f t="shared" si="92"/>
        <v/>
      </c>
      <c r="K111" s="18" t="str">
        <f t="shared" si="92"/>
        <v/>
      </c>
      <c r="L111" s="18">
        <f t="shared" si="92"/>
        <v>4</v>
      </c>
      <c r="M111" s="18" t="str">
        <f t="shared" si="92"/>
        <v/>
      </c>
      <c r="N111" s="18" t="str">
        <f t="shared" si="92"/>
        <v/>
      </c>
      <c r="O111" s="18" t="str">
        <f t="shared" si="92"/>
        <v/>
      </c>
      <c r="P111" s="18" t="str">
        <f t="shared" si="92"/>
        <v/>
      </c>
      <c r="Q111" s="18" t="str">
        <f t="shared" si="92"/>
        <v/>
      </c>
      <c r="R111" s="18"/>
      <c r="S111" s="12"/>
      <c r="Z111" s="2"/>
      <c r="AA111" s="2"/>
      <c r="AB111" s="2"/>
      <c r="AC111" s="2"/>
      <c r="AD111" s="2"/>
    </row>
    <row r="112" spans="1:30" x14ac:dyDescent="0.35">
      <c r="A112" s="19" t="s">
        <v>825</v>
      </c>
      <c r="B112" s="77" t="s">
        <v>23</v>
      </c>
      <c r="C112" s="20" t="str">
        <f t="shared" si="91"/>
        <v xml:space="preserve">Emily Young </v>
      </c>
      <c r="D112" s="20" t="str">
        <f t="shared" si="57"/>
        <v>Dacorum &amp; T</v>
      </c>
      <c r="E112" s="155">
        <v>3.74</v>
      </c>
      <c r="F112" s="146">
        <f>Decsheets!$V$8</f>
        <v>3</v>
      </c>
      <c r="H112" s="12"/>
      <c r="I112" s="22"/>
      <c r="J112" s="18" t="str">
        <f t="shared" si="92"/>
        <v/>
      </c>
      <c r="K112" s="18" t="str">
        <f t="shared" si="92"/>
        <v/>
      </c>
      <c r="L112" s="18" t="str">
        <f t="shared" si="92"/>
        <v/>
      </c>
      <c r="M112" s="18">
        <f t="shared" si="92"/>
        <v>3</v>
      </c>
      <c r="N112" s="18" t="str">
        <f t="shared" si="92"/>
        <v/>
      </c>
      <c r="O112" s="18" t="str">
        <f t="shared" si="92"/>
        <v/>
      </c>
      <c r="P112" s="18" t="str">
        <f t="shared" si="92"/>
        <v/>
      </c>
      <c r="Q112" s="18" t="str">
        <f t="shared" si="92"/>
        <v/>
      </c>
      <c r="R112" s="18"/>
      <c r="S112" s="12"/>
      <c r="Z112" s="2"/>
      <c r="AA112" s="2"/>
      <c r="AB112" s="2"/>
      <c r="AC112" s="2"/>
      <c r="AD112" s="2"/>
    </row>
    <row r="113" spans="1:30" x14ac:dyDescent="0.35">
      <c r="A113" s="19" t="s">
        <v>823</v>
      </c>
      <c r="B113" s="77" t="s">
        <v>24</v>
      </c>
      <c r="C113" s="20" t="str">
        <f t="shared" si="91"/>
        <v xml:space="preserve">Eliza Nightingale      </v>
      </c>
      <c r="D113" s="20" t="str">
        <f t="shared" si="57"/>
        <v>St Albans</v>
      </c>
      <c r="E113" s="155">
        <v>3.39</v>
      </c>
      <c r="F113" s="146">
        <f>Decsheets!$V$9</f>
        <v>2</v>
      </c>
      <c r="H113" s="12"/>
      <c r="I113" s="22"/>
      <c r="J113" s="18">
        <f t="shared" si="92"/>
        <v>2</v>
      </c>
      <c r="K113" s="18" t="str">
        <f t="shared" si="92"/>
        <v/>
      </c>
      <c r="L113" s="18" t="str">
        <f t="shared" si="92"/>
        <v/>
      </c>
      <c r="M113" s="18" t="str">
        <f t="shared" si="92"/>
        <v/>
      </c>
      <c r="N113" s="18" t="str">
        <f t="shared" si="92"/>
        <v/>
      </c>
      <c r="O113" s="18" t="str">
        <f t="shared" si="92"/>
        <v/>
      </c>
      <c r="P113" s="18" t="str">
        <f t="shared" si="92"/>
        <v/>
      </c>
      <c r="Q113" s="18" t="str">
        <f t="shared" si="92"/>
        <v/>
      </c>
      <c r="R113" s="18"/>
      <c r="S113" s="12"/>
      <c r="Z113" s="2"/>
      <c r="AA113" s="2"/>
      <c r="AB113" s="2"/>
      <c r="AC113" s="2"/>
      <c r="AD113" s="2"/>
    </row>
    <row r="114" spans="1:30" x14ac:dyDescent="0.35">
      <c r="A114" s="19" t="s">
        <v>434</v>
      </c>
      <c r="B114" s="77" t="s">
        <v>25</v>
      </c>
      <c r="C114" s="20" t="str">
        <f t="shared" si="91"/>
        <v xml:space="preserve">Vera Doudko </v>
      </c>
      <c r="D114" s="20" t="str">
        <f t="shared" si="57"/>
        <v>Shaftesbury</v>
      </c>
      <c r="E114" s="155">
        <v>3.37</v>
      </c>
      <c r="F114" s="146">
        <f>Decsheets!$V$10</f>
        <v>1</v>
      </c>
      <c r="H114" s="12"/>
      <c r="I114" s="22"/>
      <c r="J114" s="18" t="str">
        <f t="shared" si="92"/>
        <v/>
      </c>
      <c r="K114" s="18" t="str">
        <f t="shared" si="92"/>
        <v/>
      </c>
      <c r="L114" s="18" t="str">
        <f t="shared" si="92"/>
        <v/>
      </c>
      <c r="M114" s="18" t="str">
        <f t="shared" si="92"/>
        <v/>
      </c>
      <c r="N114" s="18">
        <f t="shared" si="92"/>
        <v>1</v>
      </c>
      <c r="O114" s="18" t="str">
        <f t="shared" si="92"/>
        <v/>
      </c>
      <c r="P114" s="18" t="str">
        <f t="shared" si="92"/>
        <v/>
      </c>
      <c r="Q114" s="18" t="str">
        <f t="shared" si="92"/>
        <v/>
      </c>
      <c r="R114" s="18"/>
      <c r="S114" s="12"/>
      <c r="Z114" s="2"/>
      <c r="AA114" s="2"/>
      <c r="AB114" s="2"/>
      <c r="AC114" s="2"/>
      <c r="AD114" s="2"/>
    </row>
    <row r="115" spans="1:30" x14ac:dyDescent="0.35">
      <c r="A115" s="19"/>
      <c r="B115" s="77">
        <v>7</v>
      </c>
      <c r="C115" s="20" t="str">
        <f t="shared" si="91"/>
        <v/>
      </c>
      <c r="D115" s="20" t="str">
        <f t="shared" si="57"/>
        <v/>
      </c>
      <c r="E115" s="155" t="s">
        <v>296</v>
      </c>
      <c r="F115" s="146">
        <f>Decsheets!$V$11</f>
        <v>0</v>
      </c>
      <c r="H115" s="12"/>
      <c r="I115" s="22"/>
      <c r="J115" s="18" t="str">
        <f t="shared" si="92"/>
        <v/>
      </c>
      <c r="K115" s="18" t="str">
        <f t="shared" si="92"/>
        <v/>
      </c>
      <c r="L115" s="18" t="str">
        <f t="shared" si="92"/>
        <v/>
      </c>
      <c r="M115" s="18" t="str">
        <f t="shared" si="92"/>
        <v/>
      </c>
      <c r="N115" s="18" t="str">
        <f t="shared" si="92"/>
        <v/>
      </c>
      <c r="O115" s="18" t="str">
        <f t="shared" si="92"/>
        <v/>
      </c>
      <c r="P115" s="18" t="str">
        <f t="shared" si="92"/>
        <v/>
      </c>
      <c r="Q115" s="18" t="str">
        <f t="shared" si="92"/>
        <v/>
      </c>
      <c r="R115" s="18">
        <f>SUM(Decsheets!$V$5:$V$12)-(SUM(J109:P115))</f>
        <v>0</v>
      </c>
      <c r="S115" s="12"/>
      <c r="Z115" s="2"/>
      <c r="AA115" s="2"/>
      <c r="AB115" s="2"/>
      <c r="AC115" s="2"/>
      <c r="AD115" s="2"/>
    </row>
    <row r="116" spans="1:30" x14ac:dyDescent="0.35">
      <c r="A116" s="28" t="s">
        <v>8</v>
      </c>
      <c r="B116" s="76"/>
      <c r="C116" s="23" t="s">
        <v>209</v>
      </c>
      <c r="D116" s="26"/>
      <c r="E116" s="186" t="s">
        <v>296</v>
      </c>
      <c r="F116" s="144"/>
      <c r="H116" s="12"/>
      <c r="I116" s="12"/>
      <c r="J116" s="18"/>
      <c r="K116" s="18"/>
      <c r="L116" s="18"/>
      <c r="M116" s="18"/>
      <c r="N116" s="18"/>
      <c r="O116" s="18"/>
      <c r="P116" s="18"/>
      <c r="Q116" s="18"/>
      <c r="R116" s="18"/>
      <c r="S116" s="12" t="s">
        <v>38</v>
      </c>
      <c r="Z116" s="2"/>
      <c r="AA116" s="2"/>
      <c r="AB116" s="2"/>
      <c r="AC116" s="2"/>
      <c r="AD116" s="2"/>
    </row>
    <row r="117" spans="1:30" x14ac:dyDescent="0.35">
      <c r="A117" s="19" t="s">
        <v>822</v>
      </c>
      <c r="B117" s="77">
        <v>1</v>
      </c>
      <c r="C117" s="20" t="str">
        <f t="shared" ref="C117:C123" si="93">IF(A117="","",VLOOKUP($A$116,IF(LEN(A117)=2,U13GB,U13GA),VLOOKUP(LEFT(A117,1),club,6,FALSE),FALSE))</f>
        <v>Autumn Rana</v>
      </c>
      <c r="D117" s="20" t="str">
        <f t="shared" si="57"/>
        <v>Watford</v>
      </c>
      <c r="E117" s="155">
        <v>3.62</v>
      </c>
      <c r="F117" s="146">
        <f>Decsheets!$V$5</f>
        <v>6</v>
      </c>
      <c r="H117" s="12"/>
      <c r="I117" s="22"/>
      <c r="J117" s="18" t="str">
        <f t="shared" ref="J117:Q123" si="94">IF($A117="","",IF(LEFT($A117,1)=J$12,$F117,""))</f>
        <v/>
      </c>
      <c r="K117" s="18">
        <f t="shared" si="94"/>
        <v>6</v>
      </c>
      <c r="L117" s="18" t="str">
        <f t="shared" si="94"/>
        <v/>
      </c>
      <c r="M117" s="18" t="str">
        <f t="shared" si="94"/>
        <v/>
      </c>
      <c r="N117" s="18" t="str">
        <f t="shared" si="94"/>
        <v/>
      </c>
      <c r="O117" s="18" t="str">
        <f t="shared" si="94"/>
        <v/>
      </c>
      <c r="P117" s="18" t="str">
        <f t="shared" si="94"/>
        <v/>
      </c>
      <c r="Q117" s="18" t="str">
        <f t="shared" si="94"/>
        <v/>
      </c>
      <c r="R117" s="18"/>
      <c r="S117" s="12"/>
      <c r="Z117" s="2"/>
      <c r="AA117" s="2"/>
      <c r="AB117" s="2"/>
      <c r="AC117" s="2"/>
      <c r="AD117" s="2"/>
    </row>
    <row r="118" spans="1:30" x14ac:dyDescent="0.35">
      <c r="A118" s="19" t="s">
        <v>432</v>
      </c>
      <c r="B118" s="77">
        <v>2</v>
      </c>
      <c r="C118" s="20" t="str">
        <f t="shared" si="93"/>
        <v>Phoenix-Olivia McDonald David</v>
      </c>
      <c r="D118" s="20" t="str">
        <f t="shared" si="57"/>
        <v>Dacorum &amp; T</v>
      </c>
      <c r="E118" s="155">
        <v>3.52</v>
      </c>
      <c r="F118" s="146">
        <f>Decsheets!$V$6</f>
        <v>5</v>
      </c>
      <c r="H118" s="12"/>
      <c r="I118" s="22"/>
      <c r="J118" s="18" t="str">
        <f t="shared" si="94"/>
        <v/>
      </c>
      <c r="K118" s="18" t="str">
        <f t="shared" si="94"/>
        <v/>
      </c>
      <c r="L118" s="18" t="str">
        <f t="shared" si="94"/>
        <v/>
      </c>
      <c r="M118" s="18">
        <f t="shared" si="94"/>
        <v>5</v>
      </c>
      <c r="N118" s="18" t="str">
        <f t="shared" si="94"/>
        <v/>
      </c>
      <c r="O118" s="18" t="str">
        <f t="shared" si="94"/>
        <v/>
      </c>
      <c r="P118" s="18" t="str">
        <f t="shared" si="94"/>
        <v/>
      </c>
      <c r="Q118" s="18" t="str">
        <f t="shared" si="94"/>
        <v/>
      </c>
      <c r="R118" s="18"/>
      <c r="S118" s="12"/>
      <c r="Z118" s="2"/>
      <c r="AA118" s="2"/>
      <c r="AB118" s="2"/>
      <c r="AC118" s="2"/>
      <c r="AD118" s="2"/>
    </row>
    <row r="119" spans="1:30" x14ac:dyDescent="0.35">
      <c r="A119" s="19" t="s">
        <v>430</v>
      </c>
      <c r="B119" s="77">
        <v>3</v>
      </c>
      <c r="C119" s="20" t="str">
        <f t="shared" si="93"/>
        <v>Emily Wines</v>
      </c>
      <c r="D119" s="20" t="str">
        <f t="shared" si="57"/>
        <v>Herts Phoenix</v>
      </c>
      <c r="E119" s="155">
        <v>3.48</v>
      </c>
      <c r="F119" s="146">
        <f>Decsheets!$V$7</f>
        <v>4</v>
      </c>
      <c r="H119" s="12"/>
      <c r="I119" s="22"/>
      <c r="J119" s="18" t="str">
        <f t="shared" si="94"/>
        <v/>
      </c>
      <c r="K119" s="18" t="str">
        <f t="shared" si="94"/>
        <v/>
      </c>
      <c r="L119" s="18">
        <f t="shared" si="94"/>
        <v>4</v>
      </c>
      <c r="M119" s="18" t="str">
        <f t="shared" si="94"/>
        <v/>
      </c>
      <c r="N119" s="18" t="str">
        <f t="shared" si="94"/>
        <v/>
      </c>
      <c r="O119" s="18" t="str">
        <f t="shared" si="94"/>
        <v/>
      </c>
      <c r="P119" s="18" t="str">
        <f t="shared" si="94"/>
        <v/>
      </c>
      <c r="Q119" s="18" t="str">
        <f t="shared" si="94"/>
        <v/>
      </c>
      <c r="R119" s="18"/>
      <c r="S119" s="12"/>
      <c r="Z119" s="2"/>
      <c r="AA119" s="2"/>
      <c r="AB119" s="2"/>
      <c r="AC119" s="2"/>
      <c r="AD119" s="2"/>
    </row>
    <row r="120" spans="1:30" x14ac:dyDescent="0.35">
      <c r="A120" s="19" t="s">
        <v>425</v>
      </c>
      <c r="B120" s="77" t="s">
        <v>23</v>
      </c>
      <c r="C120" s="20" t="str">
        <f t="shared" si="93"/>
        <v>Lily Kennedy</v>
      </c>
      <c r="D120" s="20" t="str">
        <f t="shared" si="57"/>
        <v>St Albans</v>
      </c>
      <c r="E120" s="155">
        <v>3.33</v>
      </c>
      <c r="F120" s="146">
        <f>Decsheets!$V$8</f>
        <v>3</v>
      </c>
      <c r="H120" s="12"/>
      <c r="I120" s="22"/>
      <c r="J120" s="18">
        <f t="shared" si="94"/>
        <v>3</v>
      </c>
      <c r="K120" s="18" t="str">
        <f t="shared" si="94"/>
        <v/>
      </c>
      <c r="L120" s="18" t="str">
        <f t="shared" si="94"/>
        <v/>
      </c>
      <c r="M120" s="18" t="str">
        <f t="shared" si="94"/>
        <v/>
      </c>
      <c r="N120" s="18" t="str">
        <f t="shared" si="94"/>
        <v/>
      </c>
      <c r="O120" s="18" t="str">
        <f t="shared" si="94"/>
        <v/>
      </c>
      <c r="P120" s="18" t="str">
        <f t="shared" si="94"/>
        <v/>
      </c>
      <c r="Q120" s="18" t="str">
        <f t="shared" si="94"/>
        <v/>
      </c>
      <c r="R120" s="18"/>
      <c r="S120" s="12"/>
      <c r="Z120" s="2"/>
      <c r="AA120" s="2"/>
      <c r="AB120" s="2"/>
      <c r="AC120" s="2"/>
      <c r="AD120" s="2"/>
    </row>
    <row r="121" spans="1:30" x14ac:dyDescent="0.35">
      <c r="A121" s="19" t="s">
        <v>824</v>
      </c>
      <c r="B121" s="77" t="s">
        <v>24</v>
      </c>
      <c r="C121" s="20" t="str">
        <f t="shared" si="93"/>
        <v xml:space="preserve">Scarlet Maley </v>
      </c>
      <c r="D121" s="20" t="str">
        <f t="shared" si="57"/>
        <v>Shaftesbury</v>
      </c>
      <c r="E121" s="155">
        <v>2.96</v>
      </c>
      <c r="F121" s="146">
        <f>Decsheets!$V$9</f>
        <v>2</v>
      </c>
      <c r="H121" s="12"/>
      <c r="I121" s="22"/>
      <c r="J121" s="18" t="str">
        <f t="shared" si="94"/>
        <v/>
      </c>
      <c r="K121" s="18" t="str">
        <f t="shared" si="94"/>
        <v/>
      </c>
      <c r="L121" s="18" t="str">
        <f t="shared" si="94"/>
        <v/>
      </c>
      <c r="M121" s="18" t="str">
        <f t="shared" si="94"/>
        <v/>
      </c>
      <c r="N121" s="18">
        <f t="shared" si="94"/>
        <v>2</v>
      </c>
      <c r="O121" s="18" t="str">
        <f t="shared" si="94"/>
        <v/>
      </c>
      <c r="P121" s="18" t="str">
        <f t="shared" si="94"/>
        <v/>
      </c>
      <c r="Q121" s="18" t="str">
        <f t="shared" si="94"/>
        <v/>
      </c>
      <c r="R121" s="18"/>
      <c r="S121" s="12"/>
      <c r="Z121" s="2"/>
      <c r="AA121" s="2"/>
      <c r="AB121" s="2"/>
      <c r="AC121" s="2"/>
      <c r="AD121" s="2"/>
    </row>
    <row r="122" spans="1:30" x14ac:dyDescent="0.35">
      <c r="A122" s="19"/>
      <c r="B122" s="77" t="s">
        <v>25</v>
      </c>
      <c r="C122" s="20" t="str">
        <f t="shared" si="93"/>
        <v/>
      </c>
      <c r="D122" s="20" t="str">
        <f t="shared" si="57"/>
        <v/>
      </c>
      <c r="E122" s="155" t="s">
        <v>296</v>
      </c>
      <c r="F122" s="146">
        <f>Decsheets!$V$10</f>
        <v>1</v>
      </c>
      <c r="H122" s="12"/>
      <c r="I122" s="22"/>
      <c r="J122" s="18" t="str">
        <f t="shared" si="94"/>
        <v/>
      </c>
      <c r="K122" s="18" t="str">
        <f t="shared" si="94"/>
        <v/>
      </c>
      <c r="L122" s="18" t="str">
        <f t="shared" si="94"/>
        <v/>
      </c>
      <c r="M122" s="18" t="str">
        <f t="shared" si="94"/>
        <v/>
      </c>
      <c r="N122" s="18" t="str">
        <f t="shared" si="94"/>
        <v/>
      </c>
      <c r="O122" s="18" t="str">
        <f t="shared" si="94"/>
        <v/>
      </c>
      <c r="P122" s="18" t="str">
        <f t="shared" si="94"/>
        <v/>
      </c>
      <c r="Q122" s="18" t="str">
        <f t="shared" si="94"/>
        <v/>
      </c>
      <c r="R122" s="18"/>
      <c r="S122" s="12"/>
      <c r="Z122" s="2"/>
      <c r="AA122" s="2"/>
      <c r="AB122" s="2"/>
      <c r="AC122" s="2"/>
      <c r="AD122" s="2"/>
    </row>
    <row r="123" spans="1:30" x14ac:dyDescent="0.35">
      <c r="A123" s="19"/>
      <c r="B123" s="77">
        <v>7</v>
      </c>
      <c r="C123" s="20" t="str">
        <f t="shared" si="93"/>
        <v/>
      </c>
      <c r="D123" s="20" t="str">
        <f t="shared" si="57"/>
        <v/>
      </c>
      <c r="E123" s="155" t="s">
        <v>296</v>
      </c>
      <c r="F123" s="146">
        <f>Decsheets!$V$11</f>
        <v>0</v>
      </c>
      <c r="H123" s="12"/>
      <c r="I123" s="22"/>
      <c r="J123" s="18" t="str">
        <f t="shared" si="94"/>
        <v/>
      </c>
      <c r="K123" s="18" t="str">
        <f t="shared" si="94"/>
        <v/>
      </c>
      <c r="L123" s="18" t="str">
        <f t="shared" si="94"/>
        <v/>
      </c>
      <c r="M123" s="18" t="str">
        <f t="shared" si="94"/>
        <v/>
      </c>
      <c r="N123" s="18" t="str">
        <f t="shared" si="94"/>
        <v/>
      </c>
      <c r="O123" s="18" t="str">
        <f t="shared" si="94"/>
        <v/>
      </c>
      <c r="P123" s="18" t="str">
        <f t="shared" si="94"/>
        <v/>
      </c>
      <c r="Q123" s="18" t="str">
        <f t="shared" si="94"/>
        <v/>
      </c>
      <c r="R123" s="18">
        <f>SUM(Decsheets!$V$5:$V$12)-(SUM(J117:P123))</f>
        <v>1</v>
      </c>
      <c r="S123" s="12"/>
      <c r="Z123" s="2"/>
      <c r="AA123" s="2"/>
      <c r="AB123" s="2"/>
      <c r="AC123" s="2"/>
      <c r="AD123" s="2"/>
    </row>
    <row r="124" spans="1:30" x14ac:dyDescent="0.35">
      <c r="A124" s="28" t="s">
        <v>10</v>
      </c>
      <c r="B124" s="76"/>
      <c r="C124" s="23" t="s">
        <v>210</v>
      </c>
      <c r="D124" s="26"/>
      <c r="E124" s="186" t="s">
        <v>296</v>
      </c>
      <c r="F124" s="144"/>
      <c r="G124" s="12"/>
      <c r="H124" s="12"/>
      <c r="I124" s="12"/>
      <c r="J124" s="18"/>
      <c r="K124" s="18"/>
      <c r="L124" s="18"/>
      <c r="M124" s="18"/>
      <c r="N124" s="18"/>
      <c r="O124" s="18"/>
      <c r="P124" s="18"/>
      <c r="Q124" s="18"/>
      <c r="R124" s="18"/>
      <c r="S124" s="12" t="s">
        <v>41</v>
      </c>
      <c r="Z124" s="2"/>
      <c r="AA124" s="2"/>
      <c r="AB124" s="2"/>
      <c r="AC124" s="2"/>
      <c r="AD124" s="2"/>
    </row>
    <row r="125" spans="1:30" x14ac:dyDescent="0.35">
      <c r="A125" s="19" t="s">
        <v>430</v>
      </c>
      <c r="B125" s="77">
        <v>1</v>
      </c>
      <c r="C125" s="20" t="str">
        <f t="shared" ref="C125:C131" si="95">IF(A125="","",VLOOKUP($A$124,IF(LEN(A125)=2,U13GB,U13GA),VLOOKUP(LEFT(A125,1),club,6,FALSE),FALSE))</f>
        <v xml:space="preserve">Kendra Wilberforce </v>
      </c>
      <c r="D125" s="20" t="str">
        <f t="shared" ref="D125:D163" si="96">IF(A125="","",VLOOKUP(LEFT(A125,1),club,2,FALSE))</f>
        <v>Herts Phoenix</v>
      </c>
      <c r="E125" s="155">
        <v>6.98</v>
      </c>
      <c r="F125" s="146">
        <f>Decsheets!$V$5</f>
        <v>6</v>
      </c>
      <c r="G125" s="12"/>
      <c r="H125" s="12"/>
      <c r="I125" s="22"/>
      <c r="J125" s="18" t="str">
        <f t="shared" ref="J125:Q131" si="97">IF($A125="","",IF(LEFT($A125,1)=J$12,$F125,""))</f>
        <v/>
      </c>
      <c r="K125" s="18" t="str">
        <f t="shared" si="97"/>
        <v/>
      </c>
      <c r="L125" s="18">
        <f t="shared" si="97"/>
        <v>6</v>
      </c>
      <c r="M125" s="18" t="str">
        <f t="shared" si="97"/>
        <v/>
      </c>
      <c r="N125" s="18" t="str">
        <f t="shared" si="97"/>
        <v/>
      </c>
      <c r="O125" s="18" t="str">
        <f t="shared" si="97"/>
        <v/>
      </c>
      <c r="P125" s="18" t="str">
        <f t="shared" si="97"/>
        <v/>
      </c>
      <c r="Q125" s="18" t="str">
        <f t="shared" si="97"/>
        <v/>
      </c>
      <c r="R125" s="18"/>
      <c r="S125" s="12"/>
      <c r="Z125" s="2"/>
      <c r="AA125" s="2"/>
      <c r="AB125" s="2"/>
      <c r="AC125" s="2"/>
      <c r="AD125" s="2"/>
    </row>
    <row r="126" spans="1:30" x14ac:dyDescent="0.35">
      <c r="A126" s="19" t="s">
        <v>432</v>
      </c>
      <c r="B126" s="77">
        <v>2</v>
      </c>
      <c r="C126" s="20" t="str">
        <f t="shared" si="95"/>
        <v>Millie Farndon</v>
      </c>
      <c r="D126" s="20" t="str">
        <f t="shared" si="96"/>
        <v>Dacorum &amp; T</v>
      </c>
      <c r="E126" s="155">
        <v>6.67</v>
      </c>
      <c r="F126" s="146">
        <f>Decsheets!$V$6</f>
        <v>5</v>
      </c>
      <c r="G126" s="12"/>
      <c r="H126" s="12"/>
      <c r="I126" s="22"/>
      <c r="J126" s="18" t="str">
        <f t="shared" si="97"/>
        <v/>
      </c>
      <c r="K126" s="18" t="str">
        <f t="shared" si="97"/>
        <v/>
      </c>
      <c r="L126" s="18" t="str">
        <f t="shared" si="97"/>
        <v/>
      </c>
      <c r="M126" s="18">
        <f t="shared" si="97"/>
        <v>5</v>
      </c>
      <c r="N126" s="18" t="str">
        <f t="shared" si="97"/>
        <v/>
      </c>
      <c r="O126" s="18" t="str">
        <f t="shared" si="97"/>
        <v/>
      </c>
      <c r="P126" s="18" t="str">
        <f t="shared" si="97"/>
        <v/>
      </c>
      <c r="Q126" s="18" t="str">
        <f t="shared" si="97"/>
        <v/>
      </c>
      <c r="R126" s="18"/>
      <c r="S126" s="12"/>
      <c r="Z126" s="2"/>
      <c r="AA126" s="2"/>
      <c r="AB126" s="2"/>
      <c r="AC126" s="2"/>
      <c r="AD126" s="2"/>
    </row>
    <row r="127" spans="1:30" x14ac:dyDescent="0.35">
      <c r="A127" s="19" t="s">
        <v>824</v>
      </c>
      <c r="B127" s="77">
        <v>3</v>
      </c>
      <c r="C127" s="20" t="str">
        <f t="shared" si="95"/>
        <v>Moiesha Savage</v>
      </c>
      <c r="D127" s="20" t="str">
        <f t="shared" si="96"/>
        <v>Shaftesbury</v>
      </c>
      <c r="E127" s="155">
        <v>5.55</v>
      </c>
      <c r="F127" s="146">
        <f>Decsheets!$V$7</f>
        <v>4</v>
      </c>
      <c r="G127" s="12"/>
      <c r="H127" s="12"/>
      <c r="I127" s="22"/>
      <c r="J127" s="18" t="str">
        <f t="shared" si="97"/>
        <v/>
      </c>
      <c r="K127" s="18" t="str">
        <f t="shared" si="97"/>
        <v/>
      </c>
      <c r="L127" s="18" t="str">
        <f t="shared" si="97"/>
        <v/>
      </c>
      <c r="M127" s="18" t="str">
        <f t="shared" si="97"/>
        <v/>
      </c>
      <c r="N127" s="18">
        <f t="shared" si="97"/>
        <v>4</v>
      </c>
      <c r="O127" s="18" t="str">
        <f t="shared" si="97"/>
        <v/>
      </c>
      <c r="P127" s="18" t="str">
        <f t="shared" si="97"/>
        <v/>
      </c>
      <c r="Q127" s="18" t="str">
        <f t="shared" si="97"/>
        <v/>
      </c>
      <c r="R127" s="18"/>
      <c r="S127" s="12"/>
      <c r="Z127" s="2"/>
      <c r="AA127" s="2"/>
      <c r="AB127" s="2"/>
      <c r="AC127" s="2"/>
      <c r="AD127" s="2"/>
    </row>
    <row r="128" spans="1:30" x14ac:dyDescent="0.35">
      <c r="A128" s="19" t="s">
        <v>425</v>
      </c>
      <c r="B128" s="77" t="s">
        <v>23</v>
      </c>
      <c r="C128" s="20" t="str">
        <f t="shared" si="95"/>
        <v>Erin Russell</v>
      </c>
      <c r="D128" s="20" t="str">
        <f t="shared" si="96"/>
        <v>St Albans</v>
      </c>
      <c r="E128" s="155">
        <v>4.51</v>
      </c>
      <c r="F128" s="146">
        <f>Decsheets!$V$8</f>
        <v>3</v>
      </c>
      <c r="G128" s="12"/>
      <c r="H128" s="12"/>
      <c r="I128" s="22"/>
      <c r="J128" s="18">
        <f t="shared" si="97"/>
        <v>3</v>
      </c>
      <c r="K128" s="18" t="str">
        <f t="shared" si="97"/>
        <v/>
      </c>
      <c r="L128" s="18" t="str">
        <f t="shared" si="97"/>
        <v/>
      </c>
      <c r="M128" s="18" t="str">
        <f t="shared" si="97"/>
        <v/>
      </c>
      <c r="N128" s="18" t="str">
        <f t="shared" si="97"/>
        <v/>
      </c>
      <c r="O128" s="18" t="str">
        <f t="shared" si="97"/>
        <v/>
      </c>
      <c r="P128" s="18" t="str">
        <f t="shared" si="97"/>
        <v/>
      </c>
      <c r="Q128" s="18" t="str">
        <f t="shared" si="97"/>
        <v/>
      </c>
      <c r="R128" s="18"/>
      <c r="S128" s="12"/>
      <c r="Z128" s="2"/>
      <c r="AA128" s="2"/>
      <c r="AB128" s="2"/>
      <c r="AC128" s="2"/>
      <c r="AD128" s="2"/>
    </row>
    <row r="129" spans="1:30" x14ac:dyDescent="0.35">
      <c r="A129" s="19"/>
      <c r="B129" s="77" t="s">
        <v>24</v>
      </c>
      <c r="C129" s="20" t="str">
        <f t="shared" si="95"/>
        <v/>
      </c>
      <c r="D129" s="20" t="str">
        <f t="shared" si="96"/>
        <v/>
      </c>
      <c r="E129" s="155" t="s">
        <v>296</v>
      </c>
      <c r="F129" s="146">
        <f>Decsheets!$V$9</f>
        <v>2</v>
      </c>
      <c r="G129" s="12"/>
      <c r="H129" s="12"/>
      <c r="I129" s="22"/>
      <c r="J129" s="18" t="str">
        <f t="shared" si="97"/>
        <v/>
      </c>
      <c r="K129" s="18" t="str">
        <f t="shared" si="97"/>
        <v/>
      </c>
      <c r="L129" s="18" t="str">
        <f t="shared" si="97"/>
        <v/>
      </c>
      <c r="M129" s="18" t="str">
        <f t="shared" si="97"/>
        <v/>
      </c>
      <c r="N129" s="18" t="str">
        <f t="shared" si="97"/>
        <v/>
      </c>
      <c r="O129" s="18" t="str">
        <f t="shared" si="97"/>
        <v/>
      </c>
      <c r="P129" s="18" t="str">
        <f t="shared" si="97"/>
        <v/>
      </c>
      <c r="Q129" s="18" t="str">
        <f t="shared" si="97"/>
        <v/>
      </c>
      <c r="R129" s="18"/>
      <c r="S129" s="12"/>
      <c r="Z129" s="2"/>
      <c r="AA129" s="2"/>
      <c r="AB129" s="2"/>
      <c r="AC129" s="2"/>
      <c r="AD129" s="2"/>
    </row>
    <row r="130" spans="1:30" x14ac:dyDescent="0.35">
      <c r="A130" s="19"/>
      <c r="B130" s="77" t="s">
        <v>25</v>
      </c>
      <c r="C130" s="20" t="str">
        <f t="shared" si="95"/>
        <v/>
      </c>
      <c r="D130" s="20" t="str">
        <f t="shared" si="96"/>
        <v/>
      </c>
      <c r="E130" s="155" t="s">
        <v>296</v>
      </c>
      <c r="F130" s="146">
        <f>Decsheets!$V$10</f>
        <v>1</v>
      </c>
      <c r="G130" s="12"/>
      <c r="H130" s="12"/>
      <c r="I130" s="22"/>
      <c r="J130" s="18" t="str">
        <f t="shared" si="97"/>
        <v/>
      </c>
      <c r="K130" s="18" t="str">
        <f t="shared" si="97"/>
        <v/>
      </c>
      <c r="L130" s="18" t="str">
        <f t="shared" si="97"/>
        <v/>
      </c>
      <c r="M130" s="18" t="str">
        <f t="shared" si="97"/>
        <v/>
      </c>
      <c r="N130" s="18" t="str">
        <f t="shared" si="97"/>
        <v/>
      </c>
      <c r="O130" s="18" t="str">
        <f t="shared" si="97"/>
        <v/>
      </c>
      <c r="P130" s="18" t="str">
        <f t="shared" si="97"/>
        <v/>
      </c>
      <c r="Q130" s="18" t="str">
        <f t="shared" si="97"/>
        <v/>
      </c>
      <c r="R130" s="18"/>
      <c r="S130" s="12"/>
      <c r="Z130" s="2"/>
      <c r="AA130" s="2"/>
      <c r="AB130" s="2"/>
      <c r="AC130" s="2"/>
      <c r="AD130" s="2"/>
    </row>
    <row r="131" spans="1:30" x14ac:dyDescent="0.35">
      <c r="A131" s="19"/>
      <c r="B131" s="77">
        <v>7</v>
      </c>
      <c r="C131" s="20" t="str">
        <f t="shared" si="95"/>
        <v/>
      </c>
      <c r="D131" s="20" t="str">
        <f t="shared" si="96"/>
        <v/>
      </c>
      <c r="E131" s="155" t="s">
        <v>296</v>
      </c>
      <c r="F131" s="146">
        <f>Decsheets!$V$11</f>
        <v>0</v>
      </c>
      <c r="G131" s="12"/>
      <c r="H131" s="12"/>
      <c r="I131" s="22"/>
      <c r="J131" s="18" t="str">
        <f t="shared" si="97"/>
        <v/>
      </c>
      <c r="K131" s="18" t="str">
        <f t="shared" si="97"/>
        <v/>
      </c>
      <c r="L131" s="18" t="str">
        <f t="shared" si="97"/>
        <v/>
      </c>
      <c r="M131" s="18" t="str">
        <f t="shared" si="97"/>
        <v/>
      </c>
      <c r="N131" s="18" t="str">
        <f t="shared" si="97"/>
        <v/>
      </c>
      <c r="O131" s="18" t="str">
        <f t="shared" si="97"/>
        <v/>
      </c>
      <c r="P131" s="18" t="str">
        <f t="shared" si="97"/>
        <v/>
      </c>
      <c r="Q131" s="18" t="str">
        <f t="shared" si="97"/>
        <v/>
      </c>
      <c r="R131" s="18">
        <f>SUM(Decsheets!$V$5:$V$12)-(SUM(J125:P131))</f>
        <v>3</v>
      </c>
      <c r="S131" s="12"/>
      <c r="Z131" s="2"/>
      <c r="AA131" s="2"/>
      <c r="AB131" s="2"/>
      <c r="AC131" s="2"/>
      <c r="AD131" s="2"/>
    </row>
    <row r="132" spans="1:30" x14ac:dyDescent="0.35">
      <c r="A132" s="28" t="s">
        <v>10</v>
      </c>
      <c r="B132" s="76"/>
      <c r="C132" s="23" t="s">
        <v>211</v>
      </c>
      <c r="D132" s="26"/>
      <c r="E132" s="186" t="s">
        <v>296</v>
      </c>
      <c r="F132" s="144"/>
      <c r="G132" s="12"/>
      <c r="H132" s="12"/>
      <c r="I132" s="12"/>
      <c r="J132" s="18"/>
      <c r="K132" s="18"/>
      <c r="L132" s="18"/>
      <c r="M132" s="18"/>
      <c r="N132" s="18"/>
      <c r="O132" s="18"/>
      <c r="P132" s="18"/>
      <c r="Q132" s="18"/>
      <c r="R132" s="18"/>
      <c r="S132" s="12" t="s">
        <v>42</v>
      </c>
      <c r="Z132" s="2"/>
      <c r="AA132" s="2"/>
      <c r="AB132" s="2"/>
      <c r="AC132" s="2"/>
      <c r="AD132" s="2"/>
    </row>
    <row r="133" spans="1:30" x14ac:dyDescent="0.35">
      <c r="A133" s="19" t="s">
        <v>821</v>
      </c>
      <c r="B133" s="77">
        <v>1</v>
      </c>
      <c r="C133" s="20" t="str">
        <f t="shared" ref="C133:C139" si="98">IF(A133="","",VLOOKUP($A$132,IF(LEN(A133)=2,U13GB,U13GA),VLOOKUP(LEFT(A133,1),club,6,FALSE),FALSE))</f>
        <v>Dyllis Osei Agyemang</v>
      </c>
      <c r="D133" s="20" t="str">
        <f t="shared" si="96"/>
        <v>Herts Phoenix</v>
      </c>
      <c r="E133" s="155">
        <v>5.92</v>
      </c>
      <c r="F133" s="146">
        <f>Decsheets!$V$5</f>
        <v>6</v>
      </c>
      <c r="G133" s="12"/>
      <c r="H133" s="12"/>
      <c r="I133" s="22"/>
      <c r="J133" s="18" t="str">
        <f t="shared" ref="J133:Q139" si="99">IF($A133="","",IF(LEFT($A133,1)=J$12,$F133,""))</f>
        <v/>
      </c>
      <c r="K133" s="18" t="str">
        <f t="shared" si="99"/>
        <v/>
      </c>
      <c r="L133" s="18">
        <f t="shared" si="99"/>
        <v>6</v>
      </c>
      <c r="M133" s="18" t="str">
        <f t="shared" si="99"/>
        <v/>
      </c>
      <c r="N133" s="18" t="str">
        <f t="shared" si="99"/>
        <v/>
      </c>
      <c r="O133" s="18" t="str">
        <f t="shared" si="99"/>
        <v/>
      </c>
      <c r="P133" s="18" t="str">
        <f t="shared" si="99"/>
        <v/>
      </c>
      <c r="Q133" s="18" t="str">
        <f t="shared" si="99"/>
        <v/>
      </c>
      <c r="R133" s="18"/>
      <c r="S133" s="12"/>
      <c r="Z133" s="2"/>
      <c r="AA133" s="2"/>
      <c r="AB133" s="2"/>
      <c r="AC133" s="2"/>
      <c r="AD133" s="2"/>
    </row>
    <row r="134" spans="1:30" x14ac:dyDescent="0.35">
      <c r="A134" s="19" t="s">
        <v>434</v>
      </c>
      <c r="B134" s="77">
        <v>2</v>
      </c>
      <c r="C134" s="20" t="str">
        <f t="shared" si="98"/>
        <v>Angel McLeod</v>
      </c>
      <c r="D134" s="20" t="str">
        <f t="shared" si="96"/>
        <v>Shaftesbury</v>
      </c>
      <c r="E134" s="155">
        <v>5.5</v>
      </c>
      <c r="F134" s="146">
        <f>Decsheets!$V$6</f>
        <v>5</v>
      </c>
      <c r="G134" s="12"/>
      <c r="H134" s="12"/>
      <c r="I134" s="22"/>
      <c r="J134" s="18" t="str">
        <f t="shared" si="99"/>
        <v/>
      </c>
      <c r="K134" s="18" t="str">
        <f t="shared" si="99"/>
        <v/>
      </c>
      <c r="L134" s="18" t="str">
        <f t="shared" si="99"/>
        <v/>
      </c>
      <c r="M134" s="18" t="str">
        <f t="shared" si="99"/>
        <v/>
      </c>
      <c r="N134" s="18">
        <f t="shared" si="99"/>
        <v>5</v>
      </c>
      <c r="O134" s="18" t="str">
        <f t="shared" si="99"/>
        <v/>
      </c>
      <c r="P134" s="18" t="str">
        <f t="shared" si="99"/>
        <v/>
      </c>
      <c r="Q134" s="18" t="str">
        <f t="shared" si="99"/>
        <v/>
      </c>
      <c r="R134" s="18"/>
      <c r="S134" s="12"/>
      <c r="Z134" s="2"/>
      <c r="AA134" s="2"/>
      <c r="AB134" s="2"/>
      <c r="AC134" s="2"/>
      <c r="AD134" s="2"/>
    </row>
    <row r="135" spans="1:30" x14ac:dyDescent="0.35">
      <c r="A135" s="19" t="s">
        <v>825</v>
      </c>
      <c r="B135" s="77">
        <v>3</v>
      </c>
      <c r="C135" s="20" t="str">
        <f t="shared" si="98"/>
        <v>Nuala Farquharson</v>
      </c>
      <c r="D135" s="20" t="str">
        <f t="shared" si="96"/>
        <v>Dacorum &amp; T</v>
      </c>
      <c r="E135" s="155">
        <v>4.74</v>
      </c>
      <c r="F135" s="146">
        <f>Decsheets!$V$7</f>
        <v>4</v>
      </c>
      <c r="G135" s="12"/>
      <c r="H135" s="12"/>
      <c r="I135" s="22"/>
      <c r="J135" s="18" t="str">
        <f t="shared" si="99"/>
        <v/>
      </c>
      <c r="K135" s="18" t="str">
        <f t="shared" si="99"/>
        <v/>
      </c>
      <c r="L135" s="18" t="str">
        <f t="shared" si="99"/>
        <v/>
      </c>
      <c r="M135" s="18">
        <f t="shared" si="99"/>
        <v>4</v>
      </c>
      <c r="N135" s="18" t="str">
        <f t="shared" si="99"/>
        <v/>
      </c>
      <c r="O135" s="18" t="str">
        <f t="shared" si="99"/>
        <v/>
      </c>
      <c r="P135" s="18" t="str">
        <f t="shared" si="99"/>
        <v/>
      </c>
      <c r="Q135" s="18" t="str">
        <f t="shared" si="99"/>
        <v/>
      </c>
      <c r="R135" s="18"/>
      <c r="S135" s="12"/>
      <c r="Z135" s="2"/>
      <c r="AA135" s="2"/>
      <c r="AB135" s="2"/>
      <c r="AC135" s="2"/>
      <c r="AD135" s="2"/>
    </row>
    <row r="136" spans="1:30" x14ac:dyDescent="0.35">
      <c r="A136" s="19" t="s">
        <v>823</v>
      </c>
      <c r="B136" s="77" t="s">
        <v>23</v>
      </c>
      <c r="C136" s="20" t="str">
        <f t="shared" si="98"/>
        <v>Eliza Nightingale</v>
      </c>
      <c r="D136" s="20" t="str">
        <f t="shared" si="96"/>
        <v>St Albans</v>
      </c>
      <c r="E136" s="155">
        <v>4.46</v>
      </c>
      <c r="F136" s="146">
        <f>Decsheets!$V$8</f>
        <v>3</v>
      </c>
      <c r="G136" s="12"/>
      <c r="H136" s="12"/>
      <c r="I136" s="22"/>
      <c r="J136" s="18">
        <f t="shared" si="99"/>
        <v>3</v>
      </c>
      <c r="K136" s="18" t="str">
        <f t="shared" si="99"/>
        <v/>
      </c>
      <c r="L136" s="18" t="str">
        <f t="shared" si="99"/>
        <v/>
      </c>
      <c r="M136" s="18" t="str">
        <f t="shared" si="99"/>
        <v/>
      </c>
      <c r="N136" s="18" t="str">
        <f t="shared" si="99"/>
        <v/>
      </c>
      <c r="O136" s="18" t="str">
        <f t="shared" si="99"/>
        <v/>
      </c>
      <c r="P136" s="18" t="str">
        <f t="shared" si="99"/>
        <v/>
      </c>
      <c r="Q136" s="18" t="str">
        <f t="shared" si="99"/>
        <v/>
      </c>
      <c r="R136" s="18"/>
      <c r="S136" s="12"/>
      <c r="Z136" s="2"/>
      <c r="AA136" s="2"/>
      <c r="AB136" s="2"/>
      <c r="AC136" s="2"/>
      <c r="AD136" s="2"/>
    </row>
    <row r="137" spans="1:30" x14ac:dyDescent="0.35">
      <c r="A137" s="19"/>
      <c r="B137" s="77" t="s">
        <v>24</v>
      </c>
      <c r="C137" s="20" t="str">
        <f t="shared" si="98"/>
        <v/>
      </c>
      <c r="D137" s="20" t="str">
        <f t="shared" si="96"/>
        <v/>
      </c>
      <c r="E137" s="155" t="s">
        <v>296</v>
      </c>
      <c r="F137" s="146">
        <f>Decsheets!$V$9</f>
        <v>2</v>
      </c>
      <c r="G137" s="12"/>
      <c r="H137" s="12"/>
      <c r="I137" s="22"/>
      <c r="J137" s="18" t="str">
        <f t="shared" si="99"/>
        <v/>
      </c>
      <c r="K137" s="18" t="str">
        <f t="shared" si="99"/>
        <v/>
      </c>
      <c r="L137" s="18" t="str">
        <f t="shared" si="99"/>
        <v/>
      </c>
      <c r="M137" s="18" t="str">
        <f t="shared" si="99"/>
        <v/>
      </c>
      <c r="N137" s="18" t="str">
        <f t="shared" si="99"/>
        <v/>
      </c>
      <c r="O137" s="18" t="str">
        <f t="shared" si="99"/>
        <v/>
      </c>
      <c r="P137" s="18" t="str">
        <f t="shared" si="99"/>
        <v/>
      </c>
      <c r="Q137" s="18" t="str">
        <f t="shared" si="99"/>
        <v/>
      </c>
      <c r="R137" s="18"/>
      <c r="S137" s="12"/>
      <c r="Z137" s="2"/>
      <c r="AA137" s="2"/>
      <c r="AB137" s="2"/>
      <c r="AC137" s="2"/>
      <c r="AD137" s="2"/>
    </row>
    <row r="138" spans="1:30" x14ac:dyDescent="0.35">
      <c r="A138" s="19"/>
      <c r="B138" s="77" t="s">
        <v>25</v>
      </c>
      <c r="C138" s="20" t="str">
        <f t="shared" si="98"/>
        <v/>
      </c>
      <c r="D138" s="20" t="str">
        <f t="shared" si="96"/>
        <v/>
      </c>
      <c r="E138" s="155" t="s">
        <v>296</v>
      </c>
      <c r="F138" s="146">
        <f>Decsheets!$V$10</f>
        <v>1</v>
      </c>
      <c r="G138" s="12"/>
      <c r="H138" s="12"/>
      <c r="I138" s="22"/>
      <c r="J138" s="18" t="str">
        <f t="shared" si="99"/>
        <v/>
      </c>
      <c r="K138" s="18" t="str">
        <f t="shared" si="99"/>
        <v/>
      </c>
      <c r="L138" s="18" t="str">
        <f t="shared" si="99"/>
        <v/>
      </c>
      <c r="M138" s="18" t="str">
        <f t="shared" si="99"/>
        <v/>
      </c>
      <c r="N138" s="18" t="str">
        <f t="shared" si="99"/>
        <v/>
      </c>
      <c r="O138" s="18" t="str">
        <f t="shared" si="99"/>
        <v/>
      </c>
      <c r="P138" s="18" t="str">
        <f t="shared" si="99"/>
        <v/>
      </c>
      <c r="Q138" s="18" t="str">
        <f t="shared" si="99"/>
        <v/>
      </c>
      <c r="R138" s="18"/>
      <c r="S138" s="12"/>
      <c r="Z138" s="2"/>
      <c r="AA138" s="2"/>
      <c r="AB138" s="2"/>
      <c r="AC138" s="2"/>
      <c r="AD138" s="2"/>
    </row>
    <row r="139" spans="1:30" x14ac:dyDescent="0.35">
      <c r="A139" s="19"/>
      <c r="B139" s="77">
        <v>7</v>
      </c>
      <c r="C139" s="20" t="str">
        <f t="shared" si="98"/>
        <v/>
      </c>
      <c r="D139" s="20" t="str">
        <f t="shared" si="96"/>
        <v/>
      </c>
      <c r="E139" s="155" t="s">
        <v>296</v>
      </c>
      <c r="F139" s="146">
        <f>Decsheets!$V$11</f>
        <v>0</v>
      </c>
      <c r="G139" s="12"/>
      <c r="H139" s="12"/>
      <c r="I139" s="22"/>
      <c r="J139" s="18" t="str">
        <f t="shared" si="99"/>
        <v/>
      </c>
      <c r="K139" s="18" t="str">
        <f t="shared" si="99"/>
        <v/>
      </c>
      <c r="L139" s="18" t="str">
        <f t="shared" si="99"/>
        <v/>
      </c>
      <c r="M139" s="18" t="str">
        <f t="shared" si="99"/>
        <v/>
      </c>
      <c r="N139" s="18" t="str">
        <f t="shared" si="99"/>
        <v/>
      </c>
      <c r="O139" s="18" t="str">
        <f t="shared" si="99"/>
        <v/>
      </c>
      <c r="P139" s="18" t="str">
        <f t="shared" si="99"/>
        <v/>
      </c>
      <c r="Q139" s="18" t="str">
        <f t="shared" si="99"/>
        <v/>
      </c>
      <c r="R139" s="18">
        <f>SUM(Decsheets!$V$5:$V$12)-(SUM(J133:P139))</f>
        <v>3</v>
      </c>
      <c r="S139" s="12"/>
      <c r="Z139" s="2"/>
      <c r="AA139" s="2"/>
      <c r="AB139" s="2"/>
      <c r="AC139" s="2"/>
      <c r="AD139" s="2"/>
    </row>
    <row r="140" spans="1:30" x14ac:dyDescent="0.35">
      <c r="A140" s="28" t="s">
        <v>11</v>
      </c>
      <c r="B140" s="76"/>
      <c r="C140" s="23" t="s">
        <v>212</v>
      </c>
      <c r="D140" s="26"/>
      <c r="E140" s="186" t="s">
        <v>296</v>
      </c>
      <c r="F140" s="144"/>
      <c r="G140" s="12"/>
      <c r="H140" s="12"/>
      <c r="I140" s="12"/>
      <c r="J140" s="18"/>
      <c r="K140" s="18"/>
      <c r="L140" s="18"/>
      <c r="M140" s="18"/>
      <c r="N140" s="18"/>
      <c r="O140" s="18"/>
      <c r="P140" s="18"/>
      <c r="Q140" s="18"/>
      <c r="R140" s="18"/>
      <c r="S140" s="12" t="s">
        <v>43</v>
      </c>
      <c r="Z140" s="2"/>
      <c r="AA140" s="2"/>
      <c r="AB140" s="2"/>
      <c r="AC140" s="2"/>
      <c r="AD140" s="2"/>
    </row>
    <row r="141" spans="1:30" x14ac:dyDescent="0.35">
      <c r="A141" s="19" t="s">
        <v>428</v>
      </c>
      <c r="B141" s="77">
        <v>1</v>
      </c>
      <c r="C141" s="20" t="str">
        <f t="shared" ref="C141:C147" si="100">IF(A141="","",VLOOKUP($A$140,IF(LEN(A141)=2,U13GB,U13GA),VLOOKUP(LEFT(A141,1),club,6,FALSE),FALSE))</f>
        <v>Athena Collins</v>
      </c>
      <c r="D141" s="20" t="str">
        <f t="shared" si="96"/>
        <v>Watford</v>
      </c>
      <c r="E141" s="155">
        <v>15.58</v>
      </c>
      <c r="F141" s="146">
        <f>Decsheets!$V$5</f>
        <v>6</v>
      </c>
      <c r="G141" s="12"/>
      <c r="H141" s="12"/>
      <c r="I141" s="22"/>
      <c r="J141" s="18" t="str">
        <f t="shared" ref="J141:Q154" si="101">IF($A141="","",IF(LEFT($A141,1)=J$12,$F141,""))</f>
        <v/>
      </c>
      <c r="K141" s="18">
        <f t="shared" si="101"/>
        <v>6</v>
      </c>
      <c r="L141" s="18" t="str">
        <f t="shared" si="101"/>
        <v/>
      </c>
      <c r="M141" s="18" t="str">
        <f t="shared" si="101"/>
        <v/>
      </c>
      <c r="N141" s="18" t="str">
        <f t="shared" si="101"/>
        <v/>
      </c>
      <c r="O141" s="18" t="str">
        <f t="shared" si="101"/>
        <v/>
      </c>
      <c r="P141" s="18" t="str">
        <f t="shared" si="101"/>
        <v/>
      </c>
      <c r="Q141" s="18" t="str">
        <f t="shared" si="101"/>
        <v/>
      </c>
      <c r="R141" s="18"/>
      <c r="S141" s="12"/>
      <c r="Z141" s="2"/>
      <c r="AA141" s="2"/>
      <c r="AB141" s="2"/>
      <c r="AC141" s="2"/>
      <c r="AD141" s="2"/>
    </row>
    <row r="142" spans="1:30" x14ac:dyDescent="0.35">
      <c r="A142" s="19" t="s">
        <v>425</v>
      </c>
      <c r="B142" s="77">
        <v>2</v>
      </c>
      <c r="C142" s="20" t="str">
        <f t="shared" si="100"/>
        <v>Bibi Fisher</v>
      </c>
      <c r="D142" s="20" t="str">
        <f t="shared" si="96"/>
        <v>St Albans</v>
      </c>
      <c r="E142" s="155">
        <v>14.53</v>
      </c>
      <c r="F142" s="146">
        <f>Decsheets!$V$6</f>
        <v>5</v>
      </c>
      <c r="G142" s="12"/>
      <c r="H142" s="12"/>
      <c r="I142" s="22"/>
      <c r="J142" s="18">
        <f t="shared" si="101"/>
        <v>5</v>
      </c>
      <c r="K142" s="18" t="str">
        <f t="shared" si="101"/>
        <v/>
      </c>
      <c r="L142" s="18" t="str">
        <f t="shared" si="101"/>
        <v/>
      </c>
      <c r="M142" s="18" t="str">
        <f t="shared" si="101"/>
        <v/>
      </c>
      <c r="N142" s="18" t="str">
        <f t="shared" si="101"/>
        <v/>
      </c>
      <c r="O142" s="18" t="str">
        <f t="shared" si="101"/>
        <v/>
      </c>
      <c r="P142" s="18" t="str">
        <f t="shared" si="101"/>
        <v/>
      </c>
      <c r="Q142" s="18" t="str">
        <f t="shared" si="101"/>
        <v/>
      </c>
      <c r="R142" s="18"/>
      <c r="S142" s="12"/>
      <c r="Z142" s="2"/>
      <c r="AA142" s="2"/>
      <c r="AB142" s="2"/>
      <c r="AC142" s="2"/>
      <c r="AD142" s="2"/>
    </row>
    <row r="143" spans="1:30" x14ac:dyDescent="0.35">
      <c r="A143" s="19" t="s">
        <v>825</v>
      </c>
      <c r="B143" s="77">
        <v>3</v>
      </c>
      <c r="C143" s="20" t="str">
        <f t="shared" si="100"/>
        <v>Poppy Odom-Haslett</v>
      </c>
      <c r="D143" s="20" t="str">
        <f t="shared" si="96"/>
        <v>Dacorum &amp; T</v>
      </c>
      <c r="E143" s="155">
        <v>12.55</v>
      </c>
      <c r="F143" s="146">
        <f>Decsheets!$V$7</f>
        <v>4</v>
      </c>
      <c r="G143" s="12"/>
      <c r="H143" s="12"/>
      <c r="I143" s="22"/>
      <c r="J143" s="18" t="str">
        <f t="shared" si="101"/>
        <v/>
      </c>
      <c r="K143" s="18" t="str">
        <f t="shared" si="101"/>
        <v/>
      </c>
      <c r="L143" s="18" t="str">
        <f t="shared" si="101"/>
        <v/>
      </c>
      <c r="M143" s="18">
        <f t="shared" si="101"/>
        <v>4</v>
      </c>
      <c r="N143" s="18" t="str">
        <f t="shared" si="101"/>
        <v/>
      </c>
      <c r="O143" s="18" t="str">
        <f t="shared" si="101"/>
        <v/>
      </c>
      <c r="P143" s="18" t="str">
        <f t="shared" si="101"/>
        <v/>
      </c>
      <c r="Q143" s="18" t="str">
        <f t="shared" si="101"/>
        <v/>
      </c>
      <c r="R143" s="18"/>
      <c r="S143" s="12"/>
      <c r="Z143" s="2"/>
      <c r="AA143" s="2"/>
      <c r="AB143" s="2"/>
      <c r="AC143" s="2"/>
      <c r="AD143" s="2"/>
    </row>
    <row r="144" spans="1:30" x14ac:dyDescent="0.35">
      <c r="A144" s="19" t="s">
        <v>430</v>
      </c>
      <c r="B144" s="77" t="s">
        <v>23</v>
      </c>
      <c r="C144" s="20" t="str">
        <f t="shared" si="100"/>
        <v>Emma Gudgeon</v>
      </c>
      <c r="D144" s="20" t="str">
        <f t="shared" si="96"/>
        <v>Herts Phoenix</v>
      </c>
      <c r="E144" s="155">
        <v>11.07</v>
      </c>
      <c r="F144" s="146">
        <f>Decsheets!$V$8</f>
        <v>3</v>
      </c>
      <c r="G144" s="12"/>
      <c r="H144" s="12"/>
      <c r="I144" s="22"/>
      <c r="J144" s="18" t="str">
        <f t="shared" si="101"/>
        <v/>
      </c>
      <c r="K144" s="18" t="str">
        <f t="shared" si="101"/>
        <v/>
      </c>
      <c r="L144" s="18">
        <f t="shared" si="101"/>
        <v>3</v>
      </c>
      <c r="M144" s="18" t="str">
        <f t="shared" si="101"/>
        <v/>
      </c>
      <c r="N144" s="18" t="str">
        <f t="shared" si="101"/>
        <v/>
      </c>
      <c r="O144" s="18" t="str">
        <f t="shared" si="101"/>
        <v/>
      </c>
      <c r="P144" s="18" t="str">
        <f t="shared" si="101"/>
        <v/>
      </c>
      <c r="Q144" s="18" t="str">
        <f t="shared" si="101"/>
        <v/>
      </c>
      <c r="R144" s="18"/>
      <c r="S144" s="12"/>
      <c r="Z144" s="2"/>
      <c r="AA144" s="2"/>
      <c r="AB144" s="2"/>
      <c r="AC144" s="2"/>
      <c r="AD144" s="2"/>
    </row>
    <row r="145" spans="1:30" x14ac:dyDescent="0.35">
      <c r="A145" s="19"/>
      <c r="B145" s="77" t="s">
        <v>24</v>
      </c>
      <c r="C145" s="20" t="str">
        <f t="shared" si="100"/>
        <v/>
      </c>
      <c r="D145" s="20" t="str">
        <f t="shared" si="96"/>
        <v/>
      </c>
      <c r="E145" s="155" t="s">
        <v>296</v>
      </c>
      <c r="F145" s="146">
        <f>Decsheets!$V$9</f>
        <v>2</v>
      </c>
      <c r="G145" s="12"/>
      <c r="H145" s="12"/>
      <c r="I145" s="22"/>
      <c r="J145" s="18" t="str">
        <f t="shared" si="101"/>
        <v/>
      </c>
      <c r="K145" s="18" t="str">
        <f t="shared" si="101"/>
        <v/>
      </c>
      <c r="L145" s="18" t="str">
        <f t="shared" si="101"/>
        <v/>
      </c>
      <c r="M145" s="18" t="str">
        <f t="shared" si="101"/>
        <v/>
      </c>
      <c r="N145" s="18" t="str">
        <f t="shared" si="101"/>
        <v/>
      </c>
      <c r="O145" s="18" t="str">
        <f t="shared" si="101"/>
        <v/>
      </c>
      <c r="P145" s="18" t="str">
        <f t="shared" si="101"/>
        <v/>
      </c>
      <c r="Q145" s="18" t="str">
        <f t="shared" si="101"/>
        <v/>
      </c>
      <c r="R145" s="18"/>
      <c r="S145" s="12"/>
      <c r="Z145" s="2"/>
      <c r="AA145" s="2"/>
      <c r="AB145" s="2"/>
      <c r="AC145" s="2"/>
      <c r="AD145" s="2"/>
    </row>
    <row r="146" spans="1:30" x14ac:dyDescent="0.35">
      <c r="A146" s="19"/>
      <c r="B146" s="77" t="s">
        <v>25</v>
      </c>
      <c r="C146" s="20" t="str">
        <f t="shared" si="100"/>
        <v/>
      </c>
      <c r="D146" s="20" t="str">
        <f t="shared" si="96"/>
        <v/>
      </c>
      <c r="E146" s="155" t="s">
        <v>296</v>
      </c>
      <c r="F146" s="146">
        <f>Decsheets!$V$10</f>
        <v>1</v>
      </c>
      <c r="G146" s="12"/>
      <c r="H146" s="12"/>
      <c r="I146" s="22"/>
      <c r="J146" s="18" t="str">
        <f t="shared" si="101"/>
        <v/>
      </c>
      <c r="K146" s="18" t="str">
        <f t="shared" si="101"/>
        <v/>
      </c>
      <c r="L146" s="18" t="str">
        <f t="shared" si="101"/>
        <v/>
      </c>
      <c r="M146" s="18" t="str">
        <f t="shared" si="101"/>
        <v/>
      </c>
      <c r="N146" s="18" t="str">
        <f t="shared" si="101"/>
        <v/>
      </c>
      <c r="O146" s="18" t="str">
        <f t="shared" si="101"/>
        <v/>
      </c>
      <c r="P146" s="18" t="str">
        <f t="shared" si="101"/>
        <v/>
      </c>
      <c r="Q146" s="18" t="str">
        <f t="shared" si="101"/>
        <v/>
      </c>
      <c r="R146" s="18"/>
      <c r="S146" s="12"/>
      <c r="Z146" s="2"/>
      <c r="AA146" s="2"/>
      <c r="AB146" s="2"/>
      <c r="AC146" s="2"/>
      <c r="AD146" s="2"/>
    </row>
    <row r="147" spans="1:30" x14ac:dyDescent="0.35">
      <c r="A147" s="19"/>
      <c r="B147" s="77">
        <v>7</v>
      </c>
      <c r="C147" s="20" t="str">
        <f t="shared" si="100"/>
        <v/>
      </c>
      <c r="D147" s="20" t="str">
        <f t="shared" si="96"/>
        <v/>
      </c>
      <c r="E147" s="155" t="s">
        <v>296</v>
      </c>
      <c r="F147" s="146">
        <f>Decsheets!$V$11</f>
        <v>0</v>
      </c>
      <c r="G147" s="12"/>
      <c r="H147" s="12"/>
      <c r="I147" s="22"/>
      <c r="J147" s="18" t="str">
        <f t="shared" si="101"/>
        <v/>
      </c>
      <c r="K147" s="18" t="str">
        <f t="shared" si="101"/>
        <v/>
      </c>
      <c r="L147" s="18" t="str">
        <f t="shared" si="101"/>
        <v/>
      </c>
      <c r="M147" s="18" t="str">
        <f t="shared" si="101"/>
        <v/>
      </c>
      <c r="N147" s="18" t="str">
        <f t="shared" si="101"/>
        <v/>
      </c>
      <c r="O147" s="18" t="str">
        <f t="shared" si="101"/>
        <v/>
      </c>
      <c r="P147" s="18" t="str">
        <f t="shared" si="101"/>
        <v/>
      </c>
      <c r="Q147" s="18" t="str">
        <f t="shared" si="101"/>
        <v/>
      </c>
      <c r="R147" s="18">
        <f>SUM(Decsheets!$V$5:$V$12)-(SUM(J141:P147))</f>
        <v>3</v>
      </c>
      <c r="S147" s="12"/>
      <c r="Z147" s="2"/>
      <c r="AA147" s="2"/>
      <c r="AB147" s="2"/>
      <c r="AC147" s="2"/>
      <c r="AD147" s="2"/>
    </row>
    <row r="148" spans="1:30" x14ac:dyDescent="0.35">
      <c r="A148" s="28" t="s">
        <v>11</v>
      </c>
      <c r="B148" s="76"/>
      <c r="C148" s="23" t="s">
        <v>257</v>
      </c>
      <c r="D148" s="26"/>
      <c r="E148" s="186" t="s">
        <v>296</v>
      </c>
      <c r="F148" s="144"/>
      <c r="G148" s="12"/>
      <c r="H148" s="12"/>
      <c r="I148" s="12"/>
      <c r="J148" s="18"/>
      <c r="K148" s="18"/>
      <c r="L148" s="18"/>
      <c r="M148" s="18"/>
      <c r="N148" s="18"/>
      <c r="O148" s="18"/>
      <c r="P148" s="18"/>
      <c r="Q148" s="18"/>
      <c r="R148" s="18"/>
      <c r="S148" s="12" t="s">
        <v>44</v>
      </c>
      <c r="Z148" s="2"/>
      <c r="AA148" s="2"/>
      <c r="AB148" s="2"/>
      <c r="AC148" s="2"/>
      <c r="AD148" s="2"/>
    </row>
    <row r="149" spans="1:30" x14ac:dyDescent="0.35">
      <c r="A149" s="19" t="s">
        <v>432</v>
      </c>
      <c r="B149" s="77">
        <v>1</v>
      </c>
      <c r="C149" s="20" t="str">
        <f t="shared" ref="C149:C155" si="102">IF(A149="","",VLOOKUP($A$148,IF(LEN(A149)=2,U13GB,U13GA),VLOOKUP(LEFT(A149,1),club,6,FALSE),FALSE))</f>
        <v>Martha Goss</v>
      </c>
      <c r="D149" s="20" t="str">
        <f t="shared" ref="D149:D155" si="103">IF(A149="","",VLOOKUP(LEFT(A149,1),club,2,FALSE))</f>
        <v>Dacorum &amp; T</v>
      </c>
      <c r="E149" s="155">
        <v>10.48</v>
      </c>
      <c r="F149" s="146">
        <f>Decsheets!$V$5</f>
        <v>6</v>
      </c>
      <c r="G149" s="12"/>
      <c r="H149" s="12"/>
      <c r="I149" s="22"/>
      <c r="J149" s="18" t="str">
        <f t="shared" si="101"/>
        <v/>
      </c>
      <c r="K149" s="18" t="str">
        <f t="shared" si="101"/>
        <v/>
      </c>
      <c r="L149" s="18" t="str">
        <f t="shared" si="101"/>
        <v/>
      </c>
      <c r="M149" s="18">
        <f t="shared" si="101"/>
        <v>6</v>
      </c>
      <c r="N149" s="18" t="str">
        <f t="shared" si="101"/>
        <v/>
      </c>
      <c r="O149" s="18" t="str">
        <f t="shared" si="101"/>
        <v/>
      </c>
      <c r="P149" s="18" t="str">
        <f t="shared" si="101"/>
        <v/>
      </c>
      <c r="Q149" s="18" t="str">
        <f t="shared" si="101"/>
        <v/>
      </c>
      <c r="R149" s="18"/>
      <c r="S149" s="12"/>
      <c r="Z149" s="2"/>
      <c r="AA149" s="2"/>
      <c r="AB149" s="2"/>
      <c r="AC149" s="2"/>
      <c r="AD149" s="2"/>
    </row>
    <row r="150" spans="1:30" x14ac:dyDescent="0.35">
      <c r="A150" s="19" t="s">
        <v>823</v>
      </c>
      <c r="B150" s="77">
        <v>2</v>
      </c>
      <c r="C150" s="20" t="str">
        <f t="shared" si="102"/>
        <v>Georgia Tongue</v>
      </c>
      <c r="D150" s="20" t="str">
        <f t="shared" si="103"/>
        <v>St Albans</v>
      </c>
      <c r="E150" s="155">
        <v>10.35</v>
      </c>
      <c r="F150" s="146">
        <f>Decsheets!$V$6</f>
        <v>5</v>
      </c>
      <c r="G150" s="12"/>
      <c r="H150" s="12"/>
      <c r="I150" s="22"/>
      <c r="J150" s="18">
        <f t="shared" si="101"/>
        <v>5</v>
      </c>
      <c r="K150" s="18" t="str">
        <f t="shared" si="101"/>
        <v/>
      </c>
      <c r="L150" s="18" t="str">
        <f t="shared" si="101"/>
        <v/>
      </c>
      <c r="M150" s="18" t="str">
        <f t="shared" si="101"/>
        <v/>
      </c>
      <c r="N150" s="18" t="str">
        <f t="shared" si="101"/>
        <v/>
      </c>
      <c r="O150" s="18" t="str">
        <f t="shared" si="101"/>
        <v/>
      </c>
      <c r="P150" s="18" t="str">
        <f t="shared" si="101"/>
        <v/>
      </c>
      <c r="Q150" s="18" t="str">
        <f t="shared" si="101"/>
        <v/>
      </c>
      <c r="R150" s="18"/>
      <c r="S150" s="12"/>
      <c r="Z150" s="2"/>
      <c r="AA150" s="2"/>
      <c r="AB150" s="2"/>
      <c r="AC150" s="2"/>
      <c r="AD150" s="2"/>
    </row>
    <row r="151" spans="1:30" x14ac:dyDescent="0.35">
      <c r="A151" s="19"/>
      <c r="B151" s="77">
        <v>3</v>
      </c>
      <c r="C151" s="20" t="str">
        <f t="shared" si="102"/>
        <v/>
      </c>
      <c r="D151" s="20" t="str">
        <f t="shared" si="103"/>
        <v/>
      </c>
      <c r="E151" s="155" t="s">
        <v>296</v>
      </c>
      <c r="F151" s="146">
        <f>Decsheets!$V$7</f>
        <v>4</v>
      </c>
      <c r="G151" s="12"/>
      <c r="H151" s="12"/>
      <c r="I151" s="22"/>
      <c r="J151" s="18" t="str">
        <f t="shared" si="101"/>
        <v/>
      </c>
      <c r="K151" s="18" t="str">
        <f t="shared" si="101"/>
        <v/>
      </c>
      <c r="L151" s="18" t="str">
        <f t="shared" si="101"/>
        <v/>
      </c>
      <c r="M151" s="18" t="str">
        <f t="shared" si="101"/>
        <v/>
      </c>
      <c r="N151" s="18" t="str">
        <f t="shared" si="101"/>
        <v/>
      </c>
      <c r="O151" s="18" t="str">
        <f t="shared" si="101"/>
        <v/>
      </c>
      <c r="P151" s="18" t="str">
        <f t="shared" si="101"/>
        <v/>
      </c>
      <c r="Q151" s="18" t="str">
        <f t="shared" si="101"/>
        <v/>
      </c>
      <c r="R151" s="18"/>
      <c r="S151" s="12"/>
      <c r="Z151" s="2"/>
      <c r="AA151" s="2"/>
      <c r="AB151" s="2"/>
      <c r="AC151" s="2"/>
      <c r="AD151" s="2"/>
    </row>
    <row r="152" spans="1:30" x14ac:dyDescent="0.35">
      <c r="A152" s="19"/>
      <c r="B152" s="77" t="s">
        <v>23</v>
      </c>
      <c r="C152" s="20" t="str">
        <f t="shared" si="102"/>
        <v/>
      </c>
      <c r="D152" s="20" t="str">
        <f t="shared" si="103"/>
        <v/>
      </c>
      <c r="E152" s="155" t="s">
        <v>296</v>
      </c>
      <c r="F152" s="146">
        <f>Decsheets!$V$8</f>
        <v>3</v>
      </c>
      <c r="G152" s="12"/>
      <c r="H152" s="12"/>
      <c r="I152" s="22"/>
      <c r="J152" s="18" t="str">
        <f t="shared" si="101"/>
        <v/>
      </c>
      <c r="K152" s="18" t="str">
        <f t="shared" si="101"/>
        <v/>
      </c>
      <c r="L152" s="18" t="str">
        <f t="shared" si="101"/>
        <v/>
      </c>
      <c r="M152" s="18" t="str">
        <f t="shared" si="101"/>
        <v/>
      </c>
      <c r="N152" s="18" t="str">
        <f t="shared" si="101"/>
        <v/>
      </c>
      <c r="O152" s="18" t="str">
        <f t="shared" si="101"/>
        <v/>
      </c>
      <c r="P152" s="18" t="str">
        <f t="shared" si="101"/>
        <v/>
      </c>
      <c r="Q152" s="18" t="str">
        <f t="shared" si="101"/>
        <v/>
      </c>
      <c r="R152" s="18"/>
      <c r="S152" s="12"/>
      <c r="Z152" s="2"/>
      <c r="AA152" s="2"/>
      <c r="AB152" s="2"/>
      <c r="AC152" s="2"/>
      <c r="AD152" s="2"/>
    </row>
    <row r="153" spans="1:30" x14ac:dyDescent="0.35">
      <c r="A153" s="19"/>
      <c r="B153" s="77" t="s">
        <v>24</v>
      </c>
      <c r="C153" s="20" t="str">
        <f t="shared" si="102"/>
        <v/>
      </c>
      <c r="D153" s="20" t="str">
        <f t="shared" si="103"/>
        <v/>
      </c>
      <c r="E153" s="155" t="s">
        <v>296</v>
      </c>
      <c r="F153" s="146">
        <f>Decsheets!$V$9</f>
        <v>2</v>
      </c>
      <c r="G153" s="12"/>
      <c r="H153" s="12"/>
      <c r="I153" s="22"/>
      <c r="J153" s="18" t="str">
        <f t="shared" si="101"/>
        <v/>
      </c>
      <c r="K153" s="18" t="str">
        <f t="shared" si="101"/>
        <v/>
      </c>
      <c r="L153" s="18" t="str">
        <f t="shared" si="101"/>
        <v/>
      </c>
      <c r="M153" s="18" t="str">
        <f t="shared" si="101"/>
        <v/>
      </c>
      <c r="N153" s="18" t="str">
        <f t="shared" si="101"/>
        <v/>
      </c>
      <c r="O153" s="18" t="str">
        <f t="shared" si="101"/>
        <v/>
      </c>
      <c r="P153" s="18" t="str">
        <f t="shared" si="101"/>
        <v/>
      </c>
      <c r="Q153" s="18" t="str">
        <f t="shared" si="101"/>
        <v/>
      </c>
      <c r="R153" s="18"/>
      <c r="S153" s="12"/>
      <c r="Z153" s="2"/>
      <c r="AA153" s="2"/>
      <c r="AB153" s="2"/>
      <c r="AC153" s="2"/>
      <c r="AD153" s="2"/>
    </row>
    <row r="154" spans="1:30" x14ac:dyDescent="0.35">
      <c r="A154" s="19"/>
      <c r="B154" s="77" t="s">
        <v>25</v>
      </c>
      <c r="C154" s="20" t="str">
        <f t="shared" si="102"/>
        <v/>
      </c>
      <c r="D154" s="20" t="str">
        <f t="shared" si="103"/>
        <v/>
      </c>
      <c r="E154" s="155" t="s">
        <v>296</v>
      </c>
      <c r="F154" s="146">
        <f>Decsheets!$V$10</f>
        <v>1</v>
      </c>
      <c r="G154" s="12"/>
      <c r="H154" s="12"/>
      <c r="I154" s="22"/>
      <c r="J154" s="18" t="str">
        <f t="shared" si="101"/>
        <v/>
      </c>
      <c r="K154" s="18" t="str">
        <f t="shared" si="101"/>
        <v/>
      </c>
      <c r="L154" s="18" t="str">
        <f t="shared" si="101"/>
        <v/>
      </c>
      <c r="M154" s="18" t="str">
        <f t="shared" si="101"/>
        <v/>
      </c>
      <c r="N154" s="18" t="str">
        <f t="shared" si="101"/>
        <v/>
      </c>
      <c r="O154" s="18" t="str">
        <f t="shared" si="101"/>
        <v/>
      </c>
      <c r="P154" s="18" t="str">
        <f t="shared" si="101"/>
        <v/>
      </c>
      <c r="Q154" s="18" t="str">
        <f t="shared" si="101"/>
        <v/>
      </c>
      <c r="R154" s="18"/>
      <c r="S154" s="12"/>
      <c r="Z154" s="2"/>
      <c r="AA154" s="2"/>
      <c r="AB154" s="2"/>
      <c r="AC154" s="2"/>
      <c r="AD154" s="2"/>
    </row>
    <row r="155" spans="1:30" x14ac:dyDescent="0.35">
      <c r="A155" s="19"/>
      <c r="B155" s="77">
        <v>7</v>
      </c>
      <c r="C155" s="20" t="str">
        <f t="shared" si="102"/>
        <v/>
      </c>
      <c r="D155" s="20" t="str">
        <f t="shared" si="103"/>
        <v/>
      </c>
      <c r="E155" s="155" t="s">
        <v>296</v>
      </c>
      <c r="F155" s="146">
        <f>Decsheets!$V$11</f>
        <v>0</v>
      </c>
      <c r="G155" s="12"/>
      <c r="H155" s="12"/>
      <c r="I155" s="22"/>
      <c r="J155" s="18" t="str">
        <f t="shared" ref="J155:Q155" si="104">IF($A155="","",IF(LEFT($A155,1)=J$12,$F155,""))</f>
        <v/>
      </c>
      <c r="K155" s="18" t="str">
        <f t="shared" si="104"/>
        <v/>
      </c>
      <c r="L155" s="18" t="str">
        <f t="shared" si="104"/>
        <v/>
      </c>
      <c r="M155" s="18" t="str">
        <f t="shared" si="104"/>
        <v/>
      </c>
      <c r="N155" s="18" t="str">
        <f t="shared" si="104"/>
        <v/>
      </c>
      <c r="O155" s="18" t="str">
        <f t="shared" si="104"/>
        <v/>
      </c>
      <c r="P155" s="18" t="str">
        <f t="shared" si="104"/>
        <v/>
      </c>
      <c r="Q155" s="18" t="str">
        <f t="shared" si="104"/>
        <v/>
      </c>
      <c r="R155" s="18">
        <f>SUM(Decsheets!$V$5:$V$12)-(SUM(J149:P155))</f>
        <v>10</v>
      </c>
      <c r="S155" s="12"/>
      <c r="Z155" s="2"/>
      <c r="AA155" s="2"/>
      <c r="AB155" s="2"/>
      <c r="AC155" s="2"/>
      <c r="AD155" s="2"/>
    </row>
    <row r="156" spans="1:30" x14ac:dyDescent="0.35">
      <c r="A156" s="28" t="s">
        <v>13</v>
      </c>
      <c r="B156" s="76"/>
      <c r="C156" s="23" t="s">
        <v>213</v>
      </c>
      <c r="D156" s="26"/>
      <c r="E156" s="186" t="s">
        <v>296</v>
      </c>
      <c r="F156" s="144"/>
      <c r="G156" s="12"/>
      <c r="H156" s="12"/>
      <c r="I156" s="12"/>
      <c r="J156" s="18"/>
      <c r="K156" s="18"/>
      <c r="L156" s="18"/>
      <c r="M156" s="18"/>
      <c r="N156" s="18"/>
      <c r="O156" s="18"/>
      <c r="P156" s="18"/>
      <c r="Q156" s="18"/>
      <c r="R156" s="18"/>
      <c r="S156" s="12" t="s">
        <v>46</v>
      </c>
      <c r="Z156" s="2"/>
      <c r="AA156" s="2"/>
      <c r="AB156" s="2"/>
      <c r="AC156" s="2"/>
      <c r="AD156" s="2"/>
    </row>
    <row r="157" spans="1:30" x14ac:dyDescent="0.35">
      <c r="A157" s="19" t="s">
        <v>428</v>
      </c>
      <c r="B157" s="77">
        <v>1</v>
      </c>
      <c r="C157" s="20" t="str">
        <f t="shared" ref="C157:C163" si="105">IF(A157="","",VLOOKUP($A$156,IF(LEN(A157)=2,U13GB,U13GA),VLOOKUP(LEFT(A157,1),club,6,FALSE),FALSE))</f>
        <v xml:space="preserve">Athena Collins </v>
      </c>
      <c r="D157" s="20" t="str">
        <f t="shared" si="96"/>
        <v>Watford</v>
      </c>
      <c r="E157" s="155">
        <v>15.43</v>
      </c>
      <c r="F157" s="146">
        <f>Decsheets!$V$5</f>
        <v>6</v>
      </c>
      <c r="G157" s="12"/>
      <c r="H157" s="12"/>
      <c r="I157" s="22"/>
      <c r="J157" s="18" t="str">
        <f t="shared" ref="J157:Q170" si="106">IF($A157="","",IF(LEFT($A157,1)=J$12,$F157,""))</f>
        <v/>
      </c>
      <c r="K157" s="18">
        <f t="shared" si="106"/>
        <v>6</v>
      </c>
      <c r="L157" s="18" t="str">
        <f t="shared" si="106"/>
        <v/>
      </c>
      <c r="M157" s="18" t="str">
        <f t="shared" si="106"/>
        <v/>
      </c>
      <c r="N157" s="18" t="str">
        <f t="shared" si="106"/>
        <v/>
      </c>
      <c r="O157" s="18" t="str">
        <f t="shared" si="106"/>
        <v/>
      </c>
      <c r="P157" s="18" t="str">
        <f t="shared" si="106"/>
        <v/>
      </c>
      <c r="Q157" s="18" t="str">
        <f t="shared" si="106"/>
        <v/>
      </c>
      <c r="R157" s="18"/>
      <c r="S157" s="12"/>
      <c r="Z157" s="2"/>
      <c r="AA157" s="2"/>
      <c r="AB157" s="2"/>
      <c r="AC157" s="2"/>
      <c r="AD157" s="2"/>
    </row>
    <row r="158" spans="1:30" x14ac:dyDescent="0.35">
      <c r="A158" s="19" t="s">
        <v>430</v>
      </c>
      <c r="B158" s="77">
        <v>2</v>
      </c>
      <c r="C158" s="20" t="str">
        <f t="shared" si="105"/>
        <v>Emma Gudgeon</v>
      </c>
      <c r="D158" s="20" t="str">
        <f t="shared" si="96"/>
        <v>Herts Phoenix</v>
      </c>
      <c r="E158" s="155">
        <v>11.77</v>
      </c>
      <c r="F158" s="146">
        <f>Decsheets!$V$6</f>
        <v>5</v>
      </c>
      <c r="G158" s="12"/>
      <c r="H158" s="12"/>
      <c r="I158" s="22"/>
      <c r="J158" s="18" t="str">
        <f t="shared" si="106"/>
        <v/>
      </c>
      <c r="K158" s="18" t="str">
        <f t="shared" si="106"/>
        <v/>
      </c>
      <c r="L158" s="18">
        <f t="shared" si="106"/>
        <v>5</v>
      </c>
      <c r="M158" s="18" t="str">
        <f t="shared" si="106"/>
        <v/>
      </c>
      <c r="N158" s="18" t="str">
        <f t="shared" si="106"/>
        <v/>
      </c>
      <c r="O158" s="18" t="str">
        <f t="shared" si="106"/>
        <v/>
      </c>
      <c r="P158" s="18" t="str">
        <f t="shared" si="106"/>
        <v/>
      </c>
      <c r="Q158" s="18" t="str">
        <f t="shared" si="106"/>
        <v/>
      </c>
      <c r="R158" s="18"/>
      <c r="S158" s="12"/>
      <c r="Z158" s="2"/>
      <c r="AA158" s="2"/>
      <c r="AB158" s="2"/>
      <c r="AC158" s="2"/>
      <c r="AD158" s="2"/>
    </row>
    <row r="159" spans="1:30" x14ac:dyDescent="0.35">
      <c r="A159" s="19" t="s">
        <v>432</v>
      </c>
      <c r="B159" s="77">
        <v>3</v>
      </c>
      <c r="C159" s="20" t="str">
        <f t="shared" si="105"/>
        <v>Phoenix-Olivia McDonald David</v>
      </c>
      <c r="D159" s="20" t="str">
        <f t="shared" si="96"/>
        <v>Dacorum &amp; T</v>
      </c>
      <c r="E159" s="155">
        <v>11.02</v>
      </c>
      <c r="F159" s="146">
        <f>Decsheets!$V$7</f>
        <v>4</v>
      </c>
      <c r="G159" s="12"/>
      <c r="H159" s="12"/>
      <c r="I159" s="22"/>
      <c r="J159" s="18" t="str">
        <f t="shared" si="106"/>
        <v/>
      </c>
      <c r="K159" s="18" t="str">
        <f t="shared" si="106"/>
        <v/>
      </c>
      <c r="L159" s="18" t="str">
        <f t="shared" si="106"/>
        <v/>
      </c>
      <c r="M159" s="18">
        <f t="shared" si="106"/>
        <v>4</v>
      </c>
      <c r="N159" s="18" t="str">
        <f t="shared" si="106"/>
        <v/>
      </c>
      <c r="O159" s="18" t="str">
        <f t="shared" si="106"/>
        <v/>
      </c>
      <c r="P159" s="18" t="str">
        <f t="shared" si="106"/>
        <v/>
      </c>
      <c r="Q159" s="18" t="str">
        <f t="shared" si="106"/>
        <v/>
      </c>
      <c r="R159" s="18"/>
      <c r="S159" s="12"/>
      <c r="Z159" s="2"/>
      <c r="AA159" s="2"/>
      <c r="AB159" s="2"/>
      <c r="AC159" s="2"/>
      <c r="AD159" s="2"/>
    </row>
    <row r="160" spans="1:30" x14ac:dyDescent="0.35">
      <c r="A160" s="19" t="s">
        <v>823</v>
      </c>
      <c r="B160" s="77" t="s">
        <v>23</v>
      </c>
      <c r="C160" s="20" t="str">
        <f t="shared" si="105"/>
        <v>Eliza de Silva</v>
      </c>
      <c r="D160" s="20" t="str">
        <f t="shared" si="96"/>
        <v>St Albans</v>
      </c>
      <c r="E160" s="155">
        <v>10.49</v>
      </c>
      <c r="F160" s="146">
        <f>Decsheets!$V$8</f>
        <v>3</v>
      </c>
      <c r="G160" s="12"/>
      <c r="H160" s="12"/>
      <c r="I160" s="22"/>
      <c r="J160" s="18">
        <f t="shared" si="106"/>
        <v>3</v>
      </c>
      <c r="K160" s="18" t="str">
        <f t="shared" si="106"/>
        <v/>
      </c>
      <c r="L160" s="18" t="str">
        <f t="shared" si="106"/>
        <v/>
      </c>
      <c r="M160" s="18" t="str">
        <f t="shared" si="106"/>
        <v/>
      </c>
      <c r="N160" s="18" t="str">
        <f t="shared" si="106"/>
        <v/>
      </c>
      <c r="O160" s="18" t="str">
        <f t="shared" si="106"/>
        <v/>
      </c>
      <c r="P160" s="18" t="str">
        <f t="shared" si="106"/>
        <v/>
      </c>
      <c r="Q160" s="18" t="str">
        <f t="shared" si="106"/>
        <v/>
      </c>
      <c r="R160" s="18"/>
      <c r="S160" s="12"/>
      <c r="Z160" s="2"/>
      <c r="AA160" s="2"/>
      <c r="AB160" s="2"/>
      <c r="AC160" s="2"/>
      <c r="AD160" s="2"/>
    </row>
    <row r="161" spans="1:30" x14ac:dyDescent="0.35">
      <c r="A161" s="19" t="s">
        <v>434</v>
      </c>
      <c r="B161" s="77" t="s">
        <v>24</v>
      </c>
      <c r="C161" s="20" t="str">
        <f t="shared" si="105"/>
        <v xml:space="preserve">Vera Doudko </v>
      </c>
      <c r="D161" s="20" t="str">
        <f t="shared" si="96"/>
        <v>Shaftesbury</v>
      </c>
      <c r="E161" s="155">
        <v>8.31</v>
      </c>
      <c r="F161" s="146">
        <f>Decsheets!$V$9</f>
        <v>2</v>
      </c>
      <c r="G161" s="12"/>
      <c r="H161" s="12"/>
      <c r="I161" s="22"/>
      <c r="J161" s="18" t="str">
        <f t="shared" si="106"/>
        <v/>
      </c>
      <c r="K161" s="18" t="str">
        <f t="shared" si="106"/>
        <v/>
      </c>
      <c r="L161" s="18" t="str">
        <f t="shared" si="106"/>
        <v/>
      </c>
      <c r="M161" s="18" t="str">
        <f t="shared" si="106"/>
        <v/>
      </c>
      <c r="N161" s="18">
        <f t="shared" si="106"/>
        <v>2</v>
      </c>
      <c r="O161" s="18" t="str">
        <f t="shared" si="106"/>
        <v/>
      </c>
      <c r="P161" s="18" t="str">
        <f t="shared" si="106"/>
        <v/>
      </c>
      <c r="Q161" s="18" t="str">
        <f t="shared" si="106"/>
        <v/>
      </c>
      <c r="R161" s="18"/>
      <c r="S161" s="12"/>
      <c r="Z161" s="2"/>
      <c r="AA161" s="2"/>
      <c r="AB161" s="2"/>
      <c r="AC161" s="2"/>
      <c r="AD161" s="2"/>
    </row>
    <row r="162" spans="1:30" x14ac:dyDescent="0.35">
      <c r="A162" s="19"/>
      <c r="B162" s="77" t="s">
        <v>25</v>
      </c>
      <c r="C162" s="20" t="str">
        <f t="shared" si="105"/>
        <v/>
      </c>
      <c r="D162" s="20" t="str">
        <f t="shared" si="96"/>
        <v/>
      </c>
      <c r="E162" s="155" t="s">
        <v>296</v>
      </c>
      <c r="F162" s="146">
        <f>Decsheets!$V$10</f>
        <v>1</v>
      </c>
      <c r="G162" s="12"/>
      <c r="H162" s="12"/>
      <c r="I162" s="22"/>
      <c r="J162" s="18" t="str">
        <f t="shared" si="106"/>
        <v/>
      </c>
      <c r="K162" s="18" t="str">
        <f t="shared" si="106"/>
        <v/>
      </c>
      <c r="L162" s="18" t="str">
        <f t="shared" si="106"/>
        <v/>
      </c>
      <c r="M162" s="18" t="str">
        <f t="shared" si="106"/>
        <v/>
      </c>
      <c r="N162" s="18" t="str">
        <f t="shared" si="106"/>
        <v/>
      </c>
      <c r="O162" s="18" t="str">
        <f t="shared" si="106"/>
        <v/>
      </c>
      <c r="P162" s="18" t="str">
        <f t="shared" si="106"/>
        <v/>
      </c>
      <c r="Q162" s="18" t="str">
        <f t="shared" si="106"/>
        <v/>
      </c>
      <c r="R162" s="18"/>
      <c r="S162" s="12"/>
      <c r="Z162" s="2"/>
      <c r="AA162" s="2"/>
      <c r="AB162" s="2"/>
      <c r="AC162" s="2"/>
      <c r="AD162" s="2"/>
    </row>
    <row r="163" spans="1:30" x14ac:dyDescent="0.35">
      <c r="A163" s="19"/>
      <c r="B163" s="77">
        <v>7</v>
      </c>
      <c r="C163" s="20" t="str">
        <f t="shared" si="105"/>
        <v/>
      </c>
      <c r="D163" s="20" t="str">
        <f t="shared" si="96"/>
        <v/>
      </c>
      <c r="E163" s="155" t="s">
        <v>296</v>
      </c>
      <c r="F163" s="146">
        <f>Decsheets!$V$11</f>
        <v>0</v>
      </c>
      <c r="G163" s="12"/>
      <c r="H163" s="12"/>
      <c r="I163" s="22"/>
      <c r="J163" s="18" t="str">
        <f t="shared" si="106"/>
        <v/>
      </c>
      <c r="K163" s="18" t="str">
        <f t="shared" si="106"/>
        <v/>
      </c>
      <c r="L163" s="18" t="str">
        <f t="shared" si="106"/>
        <v/>
      </c>
      <c r="M163" s="18" t="str">
        <f t="shared" si="106"/>
        <v/>
      </c>
      <c r="N163" s="18" t="str">
        <f t="shared" si="106"/>
        <v/>
      </c>
      <c r="O163" s="18" t="str">
        <f t="shared" si="106"/>
        <v/>
      </c>
      <c r="P163" s="18" t="str">
        <f t="shared" si="106"/>
        <v/>
      </c>
      <c r="Q163" s="18" t="str">
        <f t="shared" si="106"/>
        <v/>
      </c>
      <c r="R163" s="18">
        <f>SUM(Decsheets!$V$5:$V$12)-(SUM(J157:P163))</f>
        <v>1</v>
      </c>
      <c r="S163" s="12"/>
      <c r="Z163" s="2"/>
      <c r="AA163" s="2"/>
      <c r="AB163" s="2"/>
      <c r="AC163" s="2"/>
      <c r="AD163" s="2"/>
    </row>
    <row r="164" spans="1:30" x14ac:dyDescent="0.35">
      <c r="A164" s="28" t="s">
        <v>13</v>
      </c>
      <c r="B164" s="76"/>
      <c r="C164" s="23" t="s">
        <v>258</v>
      </c>
      <c r="D164" s="26"/>
      <c r="E164" s="186" t="s">
        <v>296</v>
      </c>
      <c r="F164" s="144"/>
      <c r="G164" s="12"/>
      <c r="H164" s="12"/>
      <c r="I164" s="12"/>
      <c r="J164" s="18"/>
      <c r="K164" s="18"/>
      <c r="L164" s="18"/>
      <c r="M164" s="18"/>
      <c r="N164" s="18"/>
      <c r="O164" s="18"/>
      <c r="P164" s="18"/>
      <c r="Q164" s="18"/>
      <c r="R164" s="18"/>
      <c r="S164" s="12" t="s">
        <v>47</v>
      </c>
      <c r="Z164" s="2"/>
      <c r="AA164" s="2"/>
      <c r="AB164" s="2"/>
      <c r="AC164" s="2"/>
      <c r="AD164" s="2"/>
    </row>
    <row r="165" spans="1:30" x14ac:dyDescent="0.35">
      <c r="A165" s="19" t="s">
        <v>825</v>
      </c>
      <c r="B165" s="77">
        <v>1</v>
      </c>
      <c r="C165" s="20" t="str">
        <f t="shared" ref="C165:C171" si="107">IF(A165="","",VLOOKUP($A$164,IF(LEN(A165)=2,U13GB,U13GA),VLOOKUP(LEFT(A165,1),club,6,FALSE),FALSE))</f>
        <v>Violet Ripper</v>
      </c>
      <c r="D165" s="20" t="str">
        <f t="shared" ref="D165:D171" si="108">IF(A165="","",VLOOKUP(LEFT(A165,1),club,2,FALSE))</f>
        <v>Dacorum &amp; T</v>
      </c>
      <c r="E165" s="155">
        <v>8.91</v>
      </c>
      <c r="F165" s="146">
        <f>Decsheets!$V$5</f>
        <v>6</v>
      </c>
      <c r="G165" s="12"/>
      <c r="H165" s="12"/>
      <c r="I165" s="22"/>
      <c r="J165" s="18" t="str">
        <f t="shared" si="106"/>
        <v/>
      </c>
      <c r="K165" s="18" t="str">
        <f t="shared" si="106"/>
        <v/>
      </c>
      <c r="L165" s="18" t="str">
        <f t="shared" si="106"/>
        <v/>
      </c>
      <c r="M165" s="18">
        <f t="shared" si="106"/>
        <v>6</v>
      </c>
      <c r="N165" s="18" t="str">
        <f t="shared" si="106"/>
        <v/>
      </c>
      <c r="O165" s="18" t="str">
        <f t="shared" si="106"/>
        <v/>
      </c>
      <c r="P165" s="18" t="str">
        <f t="shared" si="106"/>
        <v/>
      </c>
      <c r="Q165" s="18" t="str">
        <f t="shared" si="106"/>
        <v/>
      </c>
      <c r="R165" s="18"/>
      <c r="S165" s="12"/>
      <c r="Z165" s="2"/>
      <c r="AA165" s="2"/>
      <c r="AB165" s="2"/>
      <c r="AC165" s="2"/>
      <c r="AD165" s="2"/>
    </row>
    <row r="166" spans="1:30" x14ac:dyDescent="0.35">
      <c r="A166" s="19" t="s">
        <v>821</v>
      </c>
      <c r="B166" s="77">
        <v>2</v>
      </c>
      <c r="C166" s="20" t="str">
        <f t="shared" si="107"/>
        <v>Paige Wadley</v>
      </c>
      <c r="D166" s="20" t="str">
        <f t="shared" si="108"/>
        <v>Herts Phoenix</v>
      </c>
      <c r="E166" s="155">
        <v>8.66</v>
      </c>
      <c r="F166" s="146">
        <f>Decsheets!$V$6</f>
        <v>5</v>
      </c>
      <c r="G166" s="12"/>
      <c r="H166" s="12"/>
      <c r="I166" s="22"/>
      <c r="J166" s="18" t="str">
        <f t="shared" si="106"/>
        <v/>
      </c>
      <c r="K166" s="18" t="str">
        <f t="shared" si="106"/>
        <v/>
      </c>
      <c r="L166" s="18">
        <f t="shared" si="106"/>
        <v>5</v>
      </c>
      <c r="M166" s="18" t="str">
        <f t="shared" si="106"/>
        <v/>
      </c>
      <c r="N166" s="18" t="str">
        <f t="shared" si="106"/>
        <v/>
      </c>
      <c r="O166" s="18" t="str">
        <f t="shared" si="106"/>
        <v/>
      </c>
      <c r="P166" s="18" t="str">
        <f t="shared" si="106"/>
        <v/>
      </c>
      <c r="Q166" s="18" t="str">
        <f t="shared" si="106"/>
        <v/>
      </c>
      <c r="R166" s="18"/>
      <c r="S166" s="12"/>
      <c r="Z166" s="2"/>
      <c r="AA166" s="2"/>
      <c r="AB166" s="2"/>
      <c r="AC166" s="2"/>
      <c r="AD166" s="2"/>
    </row>
    <row r="167" spans="1:30" x14ac:dyDescent="0.35">
      <c r="A167" s="19" t="s">
        <v>824</v>
      </c>
      <c r="B167" s="77">
        <v>3</v>
      </c>
      <c r="C167" s="20" t="str">
        <f t="shared" si="107"/>
        <v xml:space="preserve">Scarlet Maley </v>
      </c>
      <c r="D167" s="20" t="str">
        <f t="shared" si="108"/>
        <v>Shaftesbury</v>
      </c>
      <c r="E167" s="155">
        <v>6.32</v>
      </c>
      <c r="F167" s="146">
        <f>Decsheets!$V$7</f>
        <v>4</v>
      </c>
      <c r="G167" s="12"/>
      <c r="H167" s="12"/>
      <c r="I167" s="22"/>
      <c r="J167" s="18" t="str">
        <f t="shared" si="106"/>
        <v/>
      </c>
      <c r="K167" s="18" t="str">
        <f t="shared" si="106"/>
        <v/>
      </c>
      <c r="L167" s="18" t="str">
        <f t="shared" si="106"/>
        <v/>
      </c>
      <c r="M167" s="18" t="str">
        <f t="shared" si="106"/>
        <v/>
      </c>
      <c r="N167" s="18">
        <f t="shared" si="106"/>
        <v>4</v>
      </c>
      <c r="O167" s="18" t="str">
        <f t="shared" si="106"/>
        <v/>
      </c>
      <c r="P167" s="18" t="str">
        <f t="shared" si="106"/>
        <v/>
      </c>
      <c r="Q167" s="18" t="str">
        <f t="shared" si="106"/>
        <v/>
      </c>
      <c r="R167" s="18"/>
      <c r="S167" s="12"/>
      <c r="Z167" s="2"/>
      <c r="AA167" s="2"/>
      <c r="AB167" s="2"/>
      <c r="AC167" s="2"/>
      <c r="AD167" s="2"/>
    </row>
    <row r="168" spans="1:30" x14ac:dyDescent="0.35">
      <c r="A168" s="19"/>
      <c r="B168" s="77" t="s">
        <v>23</v>
      </c>
      <c r="C168" s="20" t="str">
        <f t="shared" si="107"/>
        <v/>
      </c>
      <c r="D168" s="20" t="str">
        <f t="shared" si="108"/>
        <v/>
      </c>
      <c r="E168" s="155" t="s">
        <v>296</v>
      </c>
      <c r="F168" s="146">
        <f>Decsheets!$V$8</f>
        <v>3</v>
      </c>
      <c r="G168" s="12"/>
      <c r="H168" s="12"/>
      <c r="I168" s="22"/>
      <c r="J168" s="18" t="str">
        <f t="shared" si="106"/>
        <v/>
      </c>
      <c r="K168" s="18" t="str">
        <f t="shared" si="106"/>
        <v/>
      </c>
      <c r="L168" s="18" t="str">
        <f t="shared" si="106"/>
        <v/>
      </c>
      <c r="M168" s="18" t="str">
        <f t="shared" si="106"/>
        <v/>
      </c>
      <c r="N168" s="18" t="str">
        <f t="shared" si="106"/>
        <v/>
      </c>
      <c r="O168" s="18" t="str">
        <f t="shared" si="106"/>
        <v/>
      </c>
      <c r="P168" s="18" t="str">
        <f t="shared" si="106"/>
        <v/>
      </c>
      <c r="Q168" s="18" t="str">
        <f t="shared" si="106"/>
        <v/>
      </c>
      <c r="R168" s="18"/>
      <c r="S168" s="12"/>
      <c r="Z168" s="2"/>
      <c r="AA168" s="2"/>
      <c r="AB168" s="2"/>
      <c r="AC168" s="2"/>
      <c r="AD168" s="2"/>
    </row>
    <row r="169" spans="1:30" x14ac:dyDescent="0.35">
      <c r="A169" s="19"/>
      <c r="B169" s="77" t="s">
        <v>24</v>
      </c>
      <c r="C169" s="20" t="str">
        <f t="shared" si="107"/>
        <v/>
      </c>
      <c r="D169" s="20" t="str">
        <f t="shared" si="108"/>
        <v/>
      </c>
      <c r="E169" s="155" t="s">
        <v>296</v>
      </c>
      <c r="F169" s="146">
        <f>Decsheets!$V$9</f>
        <v>2</v>
      </c>
      <c r="G169" s="12"/>
      <c r="H169" s="12"/>
      <c r="I169" s="22"/>
      <c r="J169" s="18" t="str">
        <f t="shared" si="106"/>
        <v/>
      </c>
      <c r="K169" s="18" t="str">
        <f t="shared" si="106"/>
        <v/>
      </c>
      <c r="L169" s="18" t="str">
        <f t="shared" si="106"/>
        <v/>
      </c>
      <c r="M169" s="18" t="str">
        <f t="shared" si="106"/>
        <v/>
      </c>
      <c r="N169" s="18" t="str">
        <f t="shared" si="106"/>
        <v/>
      </c>
      <c r="O169" s="18" t="str">
        <f t="shared" si="106"/>
        <v/>
      </c>
      <c r="P169" s="18" t="str">
        <f t="shared" si="106"/>
        <v/>
      </c>
      <c r="Q169" s="18" t="str">
        <f t="shared" si="106"/>
        <v/>
      </c>
      <c r="R169" s="18"/>
      <c r="S169" s="12"/>
      <c r="Z169" s="2"/>
      <c r="AA169" s="2"/>
      <c r="AB169" s="2"/>
      <c r="AC169" s="2"/>
      <c r="AD169" s="2"/>
    </row>
    <row r="170" spans="1:30" x14ac:dyDescent="0.35">
      <c r="A170" s="19"/>
      <c r="B170" s="77" t="s">
        <v>25</v>
      </c>
      <c r="C170" s="20" t="str">
        <f t="shared" si="107"/>
        <v/>
      </c>
      <c r="D170" s="20" t="str">
        <f t="shared" si="108"/>
        <v/>
      </c>
      <c r="E170" s="155" t="s">
        <v>296</v>
      </c>
      <c r="F170" s="146">
        <f>Decsheets!$V$10</f>
        <v>1</v>
      </c>
      <c r="G170" s="12"/>
      <c r="H170" s="12"/>
      <c r="I170" s="22"/>
      <c r="J170" s="18" t="str">
        <f t="shared" si="106"/>
        <v/>
      </c>
      <c r="K170" s="18" t="str">
        <f t="shared" si="106"/>
        <v/>
      </c>
      <c r="L170" s="18" t="str">
        <f t="shared" si="106"/>
        <v/>
      </c>
      <c r="M170" s="18" t="str">
        <f t="shared" si="106"/>
        <v/>
      </c>
      <c r="N170" s="18" t="str">
        <f t="shared" si="106"/>
        <v/>
      </c>
      <c r="O170" s="18" t="str">
        <f t="shared" si="106"/>
        <v/>
      </c>
      <c r="P170" s="18" t="str">
        <f t="shared" si="106"/>
        <v/>
      </c>
      <c r="Q170" s="18" t="str">
        <f t="shared" si="106"/>
        <v/>
      </c>
      <c r="R170" s="18"/>
      <c r="S170" s="12"/>
      <c r="Z170" s="2"/>
      <c r="AA170" s="2"/>
      <c r="AB170" s="2"/>
      <c r="AC170" s="2"/>
      <c r="AD170" s="2"/>
    </row>
    <row r="171" spans="1:30" x14ac:dyDescent="0.35">
      <c r="A171" s="19"/>
      <c r="B171" s="77">
        <v>7</v>
      </c>
      <c r="C171" s="20" t="str">
        <f t="shared" si="107"/>
        <v/>
      </c>
      <c r="D171" s="20" t="str">
        <f t="shared" si="108"/>
        <v/>
      </c>
      <c r="E171" s="155" t="s">
        <v>296</v>
      </c>
      <c r="F171" s="146">
        <f>Decsheets!$V$11</f>
        <v>0</v>
      </c>
      <c r="G171" s="12"/>
      <c r="H171" s="12"/>
      <c r="I171" s="22"/>
      <c r="J171" s="18" t="str">
        <f t="shared" ref="J171:Q171" si="109">IF($A171="","",IF(LEFT($A171,1)=J$12,$F171,""))</f>
        <v/>
      </c>
      <c r="K171" s="18" t="str">
        <f t="shared" si="109"/>
        <v/>
      </c>
      <c r="L171" s="18" t="str">
        <f t="shared" si="109"/>
        <v/>
      </c>
      <c r="M171" s="18" t="str">
        <f t="shared" si="109"/>
        <v/>
      </c>
      <c r="N171" s="18" t="str">
        <f t="shared" si="109"/>
        <v/>
      </c>
      <c r="O171" s="18" t="str">
        <f t="shared" si="109"/>
        <v/>
      </c>
      <c r="P171" s="18" t="str">
        <f t="shared" si="109"/>
        <v/>
      </c>
      <c r="Q171" s="18" t="str">
        <f t="shared" si="109"/>
        <v/>
      </c>
      <c r="R171" s="18">
        <f>SUM(Decsheets!$V$5:$V$12)-(SUM(J165:P171))</f>
        <v>6</v>
      </c>
      <c r="S171" s="12"/>
      <c r="Z171" s="2"/>
      <c r="AA171" s="2"/>
      <c r="AB171" s="2"/>
      <c r="AC171" s="2"/>
      <c r="AD171" s="2"/>
    </row>
    <row r="172" spans="1:30" x14ac:dyDescent="0.35">
      <c r="A172" s="28" t="s">
        <v>14</v>
      </c>
      <c r="B172" s="76"/>
      <c r="C172" s="23" t="s">
        <v>214</v>
      </c>
      <c r="D172" s="26"/>
      <c r="E172" s="11" t="s">
        <v>296</v>
      </c>
      <c r="F172" s="144"/>
      <c r="G172" s="12"/>
      <c r="H172" s="12"/>
      <c r="I172" s="27"/>
      <c r="J172" s="18"/>
      <c r="K172" s="18"/>
      <c r="L172" s="18"/>
      <c r="M172" s="18"/>
      <c r="N172" s="18"/>
      <c r="O172" s="18"/>
      <c r="P172" s="18"/>
      <c r="Q172" s="18"/>
      <c r="R172" s="18"/>
      <c r="S172" s="12" t="s">
        <v>14</v>
      </c>
      <c r="Z172" s="2"/>
      <c r="AA172" s="2"/>
      <c r="AB172" s="2"/>
      <c r="AC172" s="2"/>
      <c r="AD172" s="2"/>
    </row>
    <row r="173" spans="1:30" x14ac:dyDescent="0.35">
      <c r="A173" s="19" t="s">
        <v>434</v>
      </c>
      <c r="B173" s="77">
        <v>1</v>
      </c>
      <c r="C173" s="20" t="str">
        <f t="shared" ref="C173:C179" si="110">IF(A173="","",VLOOKUP($A$172,IF(LEN(A173)=2,U13GB,U13GA),VLOOKUP(LEFT(A173,1),club,6,FALSE),FALSE))</f>
        <v>Shaftesbury</v>
      </c>
      <c r="D173" s="20" t="str">
        <f t="shared" ref="D173:D179" si="111">IF(A173="","",VLOOKUP(LEFT(A173,1),club,2,FALSE))</f>
        <v>Shaftesbury</v>
      </c>
      <c r="E173" s="154">
        <v>54.7</v>
      </c>
      <c r="F173" s="146">
        <f>Decsheets!$V$5</f>
        <v>6</v>
      </c>
      <c r="G173" s="12"/>
      <c r="H173" s="12"/>
      <c r="I173" s="22"/>
      <c r="J173" s="18" t="str">
        <f t="shared" ref="J173:Q179" si="112">IF($A173="","",IF(LEFT($A173,1)=J$12,$F173,""))</f>
        <v/>
      </c>
      <c r="K173" s="18" t="str">
        <f t="shared" si="112"/>
        <v/>
      </c>
      <c r="L173" s="18" t="str">
        <f t="shared" si="112"/>
        <v/>
      </c>
      <c r="M173" s="18" t="str">
        <f t="shared" si="112"/>
        <v/>
      </c>
      <c r="N173" s="18">
        <f t="shared" si="112"/>
        <v>6</v>
      </c>
      <c r="O173" s="18" t="str">
        <f t="shared" si="112"/>
        <v/>
      </c>
      <c r="P173" s="18" t="str">
        <f t="shared" si="112"/>
        <v/>
      </c>
      <c r="Q173" s="18" t="str">
        <f t="shared" si="112"/>
        <v/>
      </c>
      <c r="R173" s="18"/>
      <c r="S173" s="12"/>
      <c r="Z173" s="2"/>
      <c r="AA173" s="2"/>
      <c r="AB173" s="2"/>
      <c r="AC173" s="2"/>
      <c r="AD173" s="2"/>
    </row>
    <row r="174" spans="1:30" x14ac:dyDescent="0.35">
      <c r="A174" s="19" t="s">
        <v>425</v>
      </c>
      <c r="B174" s="77">
        <v>2</v>
      </c>
      <c r="C174" s="20" t="str">
        <f t="shared" si="110"/>
        <v>St Albans</v>
      </c>
      <c r="D174" s="20" t="str">
        <f t="shared" si="111"/>
        <v>St Albans</v>
      </c>
      <c r="E174" s="154">
        <v>55.2</v>
      </c>
      <c r="F174" s="146">
        <f>Decsheets!$V$6</f>
        <v>5</v>
      </c>
      <c r="G174" s="12"/>
      <c r="H174" s="12"/>
      <c r="I174" s="22"/>
      <c r="J174" s="18">
        <f t="shared" si="112"/>
        <v>5</v>
      </c>
      <c r="K174" s="18" t="str">
        <f t="shared" si="112"/>
        <v/>
      </c>
      <c r="L174" s="18" t="str">
        <f t="shared" si="112"/>
        <v/>
      </c>
      <c r="M174" s="18" t="str">
        <f t="shared" si="112"/>
        <v/>
      </c>
      <c r="N174" s="18" t="str">
        <f t="shared" si="112"/>
        <v/>
      </c>
      <c r="O174" s="18" t="str">
        <f t="shared" si="112"/>
        <v/>
      </c>
      <c r="P174" s="18" t="str">
        <f t="shared" si="112"/>
        <v/>
      </c>
      <c r="Q174" s="18" t="str">
        <f t="shared" si="112"/>
        <v/>
      </c>
      <c r="R174" s="18"/>
      <c r="S174" s="12"/>
      <c r="Z174" s="2"/>
      <c r="AA174" s="2"/>
      <c r="AB174" s="2"/>
      <c r="AC174" s="2"/>
      <c r="AD174" s="2"/>
    </row>
    <row r="175" spans="1:30" x14ac:dyDescent="0.35">
      <c r="A175" s="19" t="s">
        <v>428</v>
      </c>
      <c r="B175" s="77">
        <v>3</v>
      </c>
      <c r="C175" s="20" t="str">
        <f t="shared" si="110"/>
        <v>Watford</v>
      </c>
      <c r="D175" s="20" t="str">
        <f t="shared" si="111"/>
        <v>Watford</v>
      </c>
      <c r="E175" s="154">
        <v>56.7</v>
      </c>
      <c r="F175" s="146">
        <f>Decsheets!$V$7</f>
        <v>4</v>
      </c>
      <c r="G175" s="12"/>
      <c r="H175" s="12"/>
      <c r="I175" s="22"/>
      <c r="J175" s="18" t="str">
        <f t="shared" si="112"/>
        <v/>
      </c>
      <c r="K175" s="18">
        <f t="shared" si="112"/>
        <v>4</v>
      </c>
      <c r="L175" s="18" t="str">
        <f t="shared" si="112"/>
        <v/>
      </c>
      <c r="M175" s="18" t="str">
        <f t="shared" si="112"/>
        <v/>
      </c>
      <c r="N175" s="18" t="str">
        <f t="shared" si="112"/>
        <v/>
      </c>
      <c r="O175" s="18" t="str">
        <f t="shared" si="112"/>
        <v/>
      </c>
      <c r="P175" s="18" t="str">
        <f t="shared" si="112"/>
        <v/>
      </c>
      <c r="Q175" s="18" t="str">
        <f t="shared" si="112"/>
        <v/>
      </c>
      <c r="R175" s="18"/>
      <c r="S175" s="12"/>
      <c r="Z175" s="2"/>
      <c r="AA175" s="2"/>
      <c r="AB175" s="2"/>
      <c r="AC175" s="2"/>
      <c r="AD175" s="2"/>
    </row>
    <row r="176" spans="1:30" x14ac:dyDescent="0.35">
      <c r="A176" s="19" t="s">
        <v>430</v>
      </c>
      <c r="B176" s="77" t="s">
        <v>23</v>
      </c>
      <c r="C176" s="20" t="str">
        <f t="shared" si="110"/>
        <v>Herts Phoenix</v>
      </c>
      <c r="D176" s="20" t="str">
        <f t="shared" si="111"/>
        <v>Herts Phoenix</v>
      </c>
      <c r="E176" s="154">
        <v>57.1</v>
      </c>
      <c r="F176" s="146">
        <f>Decsheets!$V$8</f>
        <v>3</v>
      </c>
      <c r="G176" s="12"/>
      <c r="H176" s="12"/>
      <c r="I176" s="22"/>
      <c r="J176" s="18" t="str">
        <f t="shared" si="112"/>
        <v/>
      </c>
      <c r="K176" s="18" t="str">
        <f t="shared" si="112"/>
        <v/>
      </c>
      <c r="L176" s="18">
        <f t="shared" si="112"/>
        <v>3</v>
      </c>
      <c r="M176" s="18" t="str">
        <f t="shared" si="112"/>
        <v/>
      </c>
      <c r="N176" s="18" t="str">
        <f t="shared" si="112"/>
        <v/>
      </c>
      <c r="O176" s="18" t="str">
        <f t="shared" si="112"/>
        <v/>
      </c>
      <c r="P176" s="18" t="str">
        <f t="shared" si="112"/>
        <v/>
      </c>
      <c r="Q176" s="18" t="str">
        <f t="shared" si="112"/>
        <v/>
      </c>
      <c r="R176" s="18"/>
      <c r="S176" s="12"/>
      <c r="Z176" s="2"/>
      <c r="AA176" s="2"/>
      <c r="AB176" s="2"/>
      <c r="AC176" s="2"/>
      <c r="AD176" s="2"/>
    </row>
    <row r="177" spans="1:30" x14ac:dyDescent="0.35">
      <c r="A177" s="19" t="s">
        <v>432</v>
      </c>
      <c r="B177" s="77" t="s">
        <v>24</v>
      </c>
      <c r="C177" s="20" t="str">
        <f t="shared" si="110"/>
        <v>Dacorum &amp; T</v>
      </c>
      <c r="D177" s="20" t="str">
        <f t="shared" si="111"/>
        <v>Dacorum &amp; T</v>
      </c>
      <c r="E177" s="154">
        <v>62.1</v>
      </c>
      <c r="F177" s="146">
        <f>Decsheets!$V$9</f>
        <v>2</v>
      </c>
      <c r="G177" s="12"/>
      <c r="H177" s="12"/>
      <c r="I177" s="22"/>
      <c r="J177" s="18" t="str">
        <f t="shared" si="112"/>
        <v/>
      </c>
      <c r="K177" s="18" t="str">
        <f t="shared" si="112"/>
        <v/>
      </c>
      <c r="L177" s="18" t="str">
        <f t="shared" si="112"/>
        <v/>
      </c>
      <c r="M177" s="18">
        <f t="shared" si="112"/>
        <v>2</v>
      </c>
      <c r="N177" s="18" t="str">
        <f t="shared" si="112"/>
        <v/>
      </c>
      <c r="O177" s="18" t="str">
        <f t="shared" si="112"/>
        <v/>
      </c>
      <c r="P177" s="18" t="str">
        <f t="shared" si="112"/>
        <v/>
      </c>
      <c r="Q177" s="18" t="str">
        <f t="shared" si="112"/>
        <v/>
      </c>
      <c r="R177" s="18"/>
      <c r="S177" s="12"/>
      <c r="Z177" s="2"/>
      <c r="AA177" s="2"/>
      <c r="AB177" s="2"/>
      <c r="AC177" s="2"/>
      <c r="AD177" s="2"/>
    </row>
    <row r="178" spans="1:30" x14ac:dyDescent="0.35">
      <c r="A178" s="19"/>
      <c r="B178" s="77" t="s">
        <v>25</v>
      </c>
      <c r="C178" s="20" t="str">
        <f t="shared" si="110"/>
        <v/>
      </c>
      <c r="D178" s="20" t="str">
        <f t="shared" si="111"/>
        <v/>
      </c>
      <c r="E178" s="154" t="s">
        <v>296</v>
      </c>
      <c r="F178" s="146">
        <f>Decsheets!$V$10</f>
        <v>1</v>
      </c>
      <c r="G178" s="12"/>
      <c r="H178" s="12"/>
      <c r="I178" s="22"/>
      <c r="J178" s="18" t="str">
        <f t="shared" si="112"/>
        <v/>
      </c>
      <c r="K178" s="18" t="str">
        <f t="shared" si="112"/>
        <v/>
      </c>
      <c r="L178" s="18" t="str">
        <f t="shared" si="112"/>
        <v/>
      </c>
      <c r="M178" s="18" t="str">
        <f t="shared" si="112"/>
        <v/>
      </c>
      <c r="N178" s="18" t="str">
        <f t="shared" si="112"/>
        <v/>
      </c>
      <c r="O178" s="18" t="str">
        <f t="shared" si="112"/>
        <v/>
      </c>
      <c r="P178" s="18" t="str">
        <f t="shared" si="112"/>
        <v/>
      </c>
      <c r="Q178" s="18" t="str">
        <f t="shared" si="112"/>
        <v/>
      </c>
      <c r="R178" s="18"/>
      <c r="S178" s="12"/>
      <c r="Z178" s="2"/>
      <c r="AA178" s="2"/>
      <c r="AB178" s="2"/>
      <c r="AC178" s="2"/>
      <c r="AD178" s="2"/>
    </row>
    <row r="179" spans="1:30" x14ac:dyDescent="0.35">
      <c r="A179" s="19"/>
      <c r="B179" s="77">
        <v>7</v>
      </c>
      <c r="C179" s="20" t="str">
        <f t="shared" si="110"/>
        <v/>
      </c>
      <c r="D179" s="20" t="str">
        <f t="shared" si="111"/>
        <v/>
      </c>
      <c r="E179" s="154" t="s">
        <v>296</v>
      </c>
      <c r="F179" s="146">
        <f>Decsheets!$V$11</f>
        <v>0</v>
      </c>
      <c r="G179" s="12"/>
      <c r="H179" s="12"/>
      <c r="I179" s="22"/>
      <c r="J179" s="18" t="str">
        <f t="shared" si="112"/>
        <v/>
      </c>
      <c r="K179" s="18" t="str">
        <f t="shared" si="112"/>
        <v/>
      </c>
      <c r="L179" s="18" t="str">
        <f t="shared" si="112"/>
        <v/>
      </c>
      <c r="M179" s="18" t="str">
        <f t="shared" si="112"/>
        <v/>
      </c>
      <c r="N179" s="18" t="str">
        <f t="shared" si="112"/>
        <v/>
      </c>
      <c r="O179" s="18" t="str">
        <f t="shared" si="112"/>
        <v/>
      </c>
      <c r="P179" s="18" t="str">
        <f t="shared" si="112"/>
        <v/>
      </c>
      <c r="Q179" s="18" t="str">
        <f t="shared" si="112"/>
        <v/>
      </c>
      <c r="R179" s="18">
        <f>SUM(Decsheets!$V$5:$V$12)-(SUM(J173:P179))</f>
        <v>1</v>
      </c>
      <c r="S179" s="12"/>
      <c r="Z179" s="2"/>
      <c r="AA179" s="2"/>
      <c r="AB179" s="2"/>
      <c r="AC179" s="2"/>
      <c r="AD179" s="2"/>
    </row>
    <row r="180" spans="1:30" s="2" customFormat="1" x14ac:dyDescent="0.35">
      <c r="B180" s="1"/>
      <c r="F180" s="1"/>
    </row>
    <row r="181" spans="1:30" s="2" customFormat="1" x14ac:dyDescent="0.35">
      <c r="B181" s="1"/>
      <c r="F181" s="1"/>
    </row>
    <row r="182" spans="1:30" s="2" customFormat="1" x14ac:dyDescent="0.35">
      <c r="B182" s="1"/>
      <c r="F182" s="1"/>
    </row>
    <row r="183" spans="1:30" s="2" customFormat="1" x14ac:dyDescent="0.35">
      <c r="B183" s="1"/>
      <c r="F183" s="1"/>
    </row>
    <row r="184" spans="1:30" s="2" customFormat="1" x14ac:dyDescent="0.35">
      <c r="B184" s="1"/>
      <c r="F184" s="1"/>
    </row>
    <row r="185" spans="1:30" s="2" customFormat="1" x14ac:dyDescent="0.35">
      <c r="B185" s="1"/>
      <c r="F185" s="1"/>
    </row>
    <row r="186" spans="1:30" s="2" customFormat="1" x14ac:dyDescent="0.35">
      <c r="B186" s="1"/>
      <c r="F186" s="1"/>
    </row>
    <row r="187" spans="1:30" s="2" customFormat="1" x14ac:dyDescent="0.35">
      <c r="B187" s="1"/>
      <c r="F187" s="1"/>
    </row>
    <row r="188" spans="1:30" s="2" customFormat="1" x14ac:dyDescent="0.35">
      <c r="B188" s="1"/>
      <c r="F188" s="1"/>
    </row>
    <row r="189" spans="1:30" s="2" customFormat="1" x14ac:dyDescent="0.35">
      <c r="B189" s="1"/>
      <c r="F189" s="1"/>
    </row>
    <row r="190" spans="1:30" s="2" customFormat="1" x14ac:dyDescent="0.35">
      <c r="B190" s="1"/>
      <c r="F190" s="1"/>
    </row>
    <row r="191" spans="1:30" s="2" customFormat="1" x14ac:dyDescent="0.35">
      <c r="B191" s="1"/>
      <c r="F191" s="1"/>
    </row>
    <row r="192" spans="1:30" s="2" customFormat="1" x14ac:dyDescent="0.35">
      <c r="B192" s="1"/>
      <c r="F192" s="1"/>
    </row>
    <row r="193" spans="2:6" s="2" customFormat="1" x14ac:dyDescent="0.35">
      <c r="B193" s="1"/>
      <c r="F193" s="1"/>
    </row>
    <row r="194" spans="2:6" s="2" customFormat="1" x14ac:dyDescent="0.35">
      <c r="B194" s="1"/>
      <c r="F194" s="1"/>
    </row>
    <row r="195" spans="2:6" s="2" customFormat="1" x14ac:dyDescent="0.35">
      <c r="B195" s="1"/>
      <c r="F195" s="1"/>
    </row>
    <row r="196" spans="2:6" s="2" customFormat="1" x14ac:dyDescent="0.35">
      <c r="B196" s="1"/>
      <c r="F196" s="1"/>
    </row>
    <row r="197" spans="2:6" s="2" customFormat="1" x14ac:dyDescent="0.35">
      <c r="B197" s="1"/>
      <c r="F197" s="1"/>
    </row>
    <row r="198" spans="2:6" s="2" customFormat="1" x14ac:dyDescent="0.35">
      <c r="B198" s="1"/>
      <c r="F198" s="1"/>
    </row>
    <row r="199" spans="2:6" s="2" customFormat="1" x14ac:dyDescent="0.35">
      <c r="B199" s="1"/>
      <c r="F199" s="1"/>
    </row>
    <row r="200" spans="2:6" s="2" customFormat="1" x14ac:dyDescent="0.35">
      <c r="B200" s="1"/>
      <c r="F200" s="1"/>
    </row>
    <row r="201" spans="2:6" s="2" customFormat="1" x14ac:dyDescent="0.35">
      <c r="B201" s="1"/>
      <c r="F201" s="1"/>
    </row>
    <row r="202" spans="2:6" s="2" customFormat="1" x14ac:dyDescent="0.35">
      <c r="B202" s="1"/>
      <c r="F202" s="1"/>
    </row>
    <row r="203" spans="2:6" s="2" customFormat="1" x14ac:dyDescent="0.35">
      <c r="B203" s="1"/>
      <c r="F203" s="1"/>
    </row>
    <row r="204" spans="2:6" s="2" customFormat="1" x14ac:dyDescent="0.35">
      <c r="B204" s="1"/>
      <c r="F204" s="1"/>
    </row>
    <row r="205" spans="2:6" s="2" customFormat="1" x14ac:dyDescent="0.35">
      <c r="B205" s="1"/>
      <c r="F205" s="1"/>
    </row>
    <row r="206" spans="2:6" s="2" customFormat="1" x14ac:dyDescent="0.35">
      <c r="B206" s="1"/>
      <c r="F206" s="1"/>
    </row>
    <row r="207" spans="2:6" s="2" customFormat="1" x14ac:dyDescent="0.35">
      <c r="B207" s="1"/>
      <c r="F207" s="1"/>
    </row>
    <row r="208" spans="2:6" s="2" customFormat="1" x14ac:dyDescent="0.35">
      <c r="B208" s="1"/>
      <c r="F208" s="1"/>
    </row>
    <row r="209" spans="2:29" s="2" customFormat="1" x14ac:dyDescent="0.35">
      <c r="B209" s="1"/>
      <c r="F209" s="1"/>
    </row>
    <row r="210" spans="2:29" s="2" customFormat="1" x14ac:dyDescent="0.35">
      <c r="B210" s="1"/>
      <c r="F210" s="1"/>
    </row>
    <row r="211" spans="2:29" x14ac:dyDescent="0.35">
      <c r="Z211" s="2"/>
      <c r="AA211" s="2"/>
      <c r="AB211" s="2"/>
      <c r="AC211" s="2"/>
    </row>
    <row r="212" spans="2:29" x14ac:dyDescent="0.35">
      <c r="Z212" s="2"/>
      <c r="AA212" s="2"/>
      <c r="AB212" s="2"/>
      <c r="AC212" s="2"/>
    </row>
  </sheetData>
  <sheetProtection password="CAC7" sheet="1" objects="1" scenarios="1" selectLockedCells="1"/>
  <mergeCells count="4">
    <mergeCell ref="P1:R1"/>
    <mergeCell ref="R10:R12"/>
    <mergeCell ref="A1:D1"/>
    <mergeCell ref="W1:AB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4" fitToHeight="2" orientation="portrait" r:id="rId1"/>
  <headerFooter>
    <oddHeader>&amp;RUnder 13 Girls Page &amp;P of &amp;N</oddHeader>
  </headerFooter>
  <rowBreaks count="1" manualBreakCount="1">
    <brk id="56" min="22" max="29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AC211"/>
  <sheetViews>
    <sheetView topLeftCell="A137" workbookViewId="0">
      <selection activeCell="E153" sqref="E153"/>
    </sheetView>
  </sheetViews>
  <sheetFormatPr defaultRowHeight="14.5" x14ac:dyDescent="0.35"/>
  <cols>
    <col min="1" max="1" width="8.453125" customWidth="1"/>
    <col min="2" max="2" width="3.26953125" style="55" customWidth="1"/>
    <col min="3" max="3" width="37.54296875" customWidth="1"/>
    <col min="4" max="4" width="29.54296875" customWidth="1"/>
    <col min="5" max="5" width="10.54296875" customWidth="1"/>
    <col min="6" max="6" width="4.7265625" style="55" customWidth="1"/>
    <col min="7" max="7" width="6.7265625" hidden="1" customWidth="1"/>
    <col min="8" max="8" width="9.1796875" hidden="1" customWidth="1"/>
    <col min="9" max="9" width="6" customWidth="1"/>
    <col min="10" max="18" width="5.26953125" customWidth="1"/>
    <col min="19" max="19" width="8.7265625" customWidth="1"/>
    <col min="20" max="21" width="3.54296875" customWidth="1"/>
    <col min="23" max="23" width="19.81640625" customWidth="1"/>
    <col min="24" max="24" width="14.453125" customWidth="1"/>
    <col min="26" max="26" width="6.81640625" customWidth="1"/>
    <col min="27" max="27" width="20.81640625" customWidth="1"/>
    <col min="28" max="28" width="14.26953125" customWidth="1"/>
  </cols>
  <sheetData>
    <row r="1" spans="1:29" s="2" customFormat="1" ht="18.5" x14ac:dyDescent="0.45">
      <c r="A1" s="340" t="s">
        <v>281</v>
      </c>
      <c r="B1" s="340"/>
      <c r="C1" s="340"/>
      <c r="D1" s="340"/>
      <c r="E1" s="68"/>
      <c r="F1" s="152"/>
      <c r="G1" s="68"/>
      <c r="H1" s="68"/>
      <c r="I1" s="71"/>
      <c r="J1" s="71" t="str">
        <f>Overallresults!I38</f>
        <v>Watford</v>
      </c>
      <c r="K1" s="71"/>
      <c r="L1" s="71"/>
      <c r="M1" s="71"/>
      <c r="N1" s="71"/>
      <c r="O1" s="71"/>
      <c r="P1" s="337">
        <f>Overallresults!L38</f>
        <v>44451</v>
      </c>
      <c r="Q1" s="337"/>
      <c r="R1" s="337"/>
      <c r="W1" s="340" t="s">
        <v>368</v>
      </c>
      <c r="X1" s="340"/>
      <c r="Y1" s="340"/>
      <c r="Z1" s="340"/>
      <c r="AA1" s="340"/>
      <c r="AB1" s="340"/>
      <c r="AC1" s="168"/>
    </row>
    <row r="2" spans="1:29" s="2" customFormat="1" ht="15" customHeight="1" x14ac:dyDescent="0.35">
      <c r="A2" s="143"/>
      <c r="B2" s="76"/>
      <c r="C2" s="157" t="s">
        <v>1</v>
      </c>
      <c r="D2" s="157" t="s">
        <v>22</v>
      </c>
      <c r="E2" s="11"/>
      <c r="F2" s="144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W2" s="173" t="str">
        <f>Overallresults!I38</f>
        <v>Watford</v>
      </c>
      <c r="X2" s="169"/>
      <c r="Y2" s="170"/>
      <c r="Z2" s="169"/>
      <c r="AA2" s="310">
        <f>Overallresults!L38</f>
        <v>44451</v>
      </c>
      <c r="AB2" s="169"/>
      <c r="AC2" s="170"/>
    </row>
    <row r="3" spans="1:29" s="2" customFormat="1" ht="15" customHeight="1" x14ac:dyDescent="0.35">
      <c r="A3" s="28"/>
      <c r="B3" s="123">
        <v>1</v>
      </c>
      <c r="C3" s="145" t="str">
        <f>Decsheets!T5</f>
        <v>St Albans</v>
      </c>
      <c r="D3" s="122">
        <f>SUM(J13:J211)</f>
        <v>48</v>
      </c>
      <c r="E3" s="31" t="str">
        <f>Decsheets!S5</f>
        <v>Q</v>
      </c>
      <c r="F3" s="14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W3" s="169"/>
      <c r="X3" s="169"/>
      <c r="Y3" s="170"/>
      <c r="Z3" s="169"/>
      <c r="AA3" s="169"/>
      <c r="AB3" s="169"/>
      <c r="AC3" s="170"/>
    </row>
    <row r="4" spans="1:29" s="2" customFormat="1" ht="15" customHeight="1" x14ac:dyDescent="0.35">
      <c r="A4" s="28"/>
      <c r="B4" s="123">
        <v>2</v>
      </c>
      <c r="C4" s="145" t="str">
        <f>Decsheets!T6</f>
        <v>Watford</v>
      </c>
      <c r="D4" s="122">
        <f>SUM(K13:K211)</f>
        <v>84.5</v>
      </c>
      <c r="E4" s="31" t="str">
        <f>Decsheets!S6</f>
        <v>W</v>
      </c>
      <c r="F4" s="144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W4" s="169" t="s">
        <v>338</v>
      </c>
      <c r="X4" s="171" t="s">
        <v>342</v>
      </c>
      <c r="Y4" s="199" t="str">
        <f>$E12</f>
        <v>.</v>
      </c>
      <c r="Z4" s="169"/>
      <c r="AA4" s="169" t="s">
        <v>339</v>
      </c>
      <c r="AB4" s="171" t="s">
        <v>342</v>
      </c>
      <c r="AC4" s="199" t="str">
        <f>$E20</f>
        <v>.</v>
      </c>
    </row>
    <row r="5" spans="1:29" s="2" customFormat="1" ht="15" customHeight="1" x14ac:dyDescent="0.35">
      <c r="A5" s="28"/>
      <c r="B5" s="123">
        <v>3</v>
      </c>
      <c r="C5" s="145" t="str">
        <f>Decsheets!T7</f>
        <v>Herts Phoenix</v>
      </c>
      <c r="D5" s="122">
        <f>SUM(L13:L211)</f>
        <v>64</v>
      </c>
      <c r="E5" s="31" t="str">
        <f>Decsheets!S7</f>
        <v>P</v>
      </c>
      <c r="F5" s="144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W5" s="169" t="str">
        <f>$C13</f>
        <v>Omaserichi Moneke</v>
      </c>
      <c r="X5" s="169" t="str">
        <f>$D13</f>
        <v>Watford</v>
      </c>
      <c r="Y5" s="200">
        <f>$E13</f>
        <v>12.9</v>
      </c>
      <c r="Z5" s="169"/>
      <c r="AA5" s="169" t="str">
        <f>$C21</f>
        <v>Dina Silverman</v>
      </c>
      <c r="AB5" s="169" t="str">
        <f>$D21</f>
        <v>Shaftesbury</v>
      </c>
      <c r="AC5" s="200">
        <f>$E21</f>
        <v>13.5</v>
      </c>
    </row>
    <row r="6" spans="1:29" s="2" customFormat="1" ht="15" customHeight="1" x14ac:dyDescent="0.35">
      <c r="A6" s="28"/>
      <c r="B6" s="123" t="s">
        <v>23</v>
      </c>
      <c r="C6" s="145" t="str">
        <f>Decsheets!T8</f>
        <v>Dacorum &amp; T</v>
      </c>
      <c r="D6" s="122">
        <f>SUM(M13:M211)</f>
        <v>115</v>
      </c>
      <c r="E6" s="31" t="str">
        <f>Decsheets!S8</f>
        <v>D</v>
      </c>
      <c r="F6" s="144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W6" s="169" t="str">
        <f t="shared" ref="W6:W11" si="0">$C14</f>
        <v>Onyebuchi Odiaka</v>
      </c>
      <c r="X6" s="169" t="str">
        <f t="shared" ref="X6:X11" si="1">$D14</f>
        <v>Shaftesbury</v>
      </c>
      <c r="Y6" s="200">
        <f t="shared" ref="Y6:Y11" si="2">$E14</f>
        <v>13.6</v>
      </c>
      <c r="Z6" s="169"/>
      <c r="AA6" s="169" t="str">
        <f t="shared" ref="AA6:AA11" si="3">$C22</f>
        <v>Scarlett Walters</v>
      </c>
      <c r="AB6" s="169" t="str">
        <f t="shared" ref="AB6:AB11" si="4">$D22</f>
        <v>Dacorum &amp; T</v>
      </c>
      <c r="AC6" s="200">
        <f t="shared" ref="AC6:AC11" si="5">$E22</f>
        <v>14</v>
      </c>
    </row>
    <row r="7" spans="1:29" s="2" customFormat="1" x14ac:dyDescent="0.35">
      <c r="A7" s="28"/>
      <c r="B7" s="123" t="s">
        <v>24</v>
      </c>
      <c r="C7" s="145" t="str">
        <f>Decsheets!T9</f>
        <v>Shaftesbury</v>
      </c>
      <c r="D7" s="122">
        <f>SUM(N13:N211)</f>
        <v>107.5</v>
      </c>
      <c r="E7" s="31" t="str">
        <f>Decsheets!S9</f>
        <v>G</v>
      </c>
      <c r="F7" s="144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W7" s="169" t="str">
        <f t="shared" si="0"/>
        <v>Naomi Arowolo</v>
      </c>
      <c r="X7" s="169" t="str">
        <f t="shared" si="1"/>
        <v>St Albans</v>
      </c>
      <c r="Y7" s="200">
        <f t="shared" si="2"/>
        <v>13.6</v>
      </c>
      <c r="Z7" s="169"/>
      <c r="AA7" s="169" t="str">
        <f t="shared" si="3"/>
        <v>Lilly Brooke-Cousins</v>
      </c>
      <c r="AB7" s="169" t="str">
        <f t="shared" si="4"/>
        <v>Watford</v>
      </c>
      <c r="AC7" s="200">
        <f t="shared" si="5"/>
        <v>15.4</v>
      </c>
    </row>
    <row r="8" spans="1:29" s="2" customFormat="1" x14ac:dyDescent="0.35">
      <c r="A8" s="28"/>
      <c r="B8" s="123" t="s">
        <v>25</v>
      </c>
      <c r="C8" s="145" t="str">
        <f>Decsheets!T10</f>
        <v>HAWCS/Enfield</v>
      </c>
      <c r="D8" s="122">
        <f>SUM(O13:O211)</f>
        <v>31</v>
      </c>
      <c r="E8" s="31" t="str">
        <f>Decsheets!S10</f>
        <v>E</v>
      </c>
      <c r="F8" s="144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W8" s="169" t="str">
        <f t="shared" si="0"/>
        <v>Sahara Simms</v>
      </c>
      <c r="X8" s="169" t="str">
        <f t="shared" si="1"/>
        <v>HAWCS/Enfield</v>
      </c>
      <c r="Y8" s="200">
        <f t="shared" si="2"/>
        <v>13.7</v>
      </c>
      <c r="Z8" s="169"/>
      <c r="AA8" s="169" t="str">
        <f t="shared" si="3"/>
        <v>Kashish Bhasin</v>
      </c>
      <c r="AB8" s="169" t="str">
        <f t="shared" si="4"/>
        <v>Herts Phoenix</v>
      </c>
      <c r="AC8" s="200">
        <f t="shared" si="5"/>
        <v>16.8</v>
      </c>
    </row>
    <row r="9" spans="1:29" s="2" customFormat="1" x14ac:dyDescent="0.35">
      <c r="A9" s="28"/>
      <c r="B9" s="123" t="s">
        <v>26</v>
      </c>
      <c r="C9" s="145" t="str">
        <f>Decsheets!T11</f>
        <v>-</v>
      </c>
      <c r="D9" s="122">
        <f>SUM(P13:P211)</f>
        <v>0</v>
      </c>
      <c r="E9" s="31" t="str">
        <f>Decsheets!S11</f>
        <v>-</v>
      </c>
      <c r="F9" s="14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W9" s="169" t="str">
        <f t="shared" si="0"/>
        <v>Rebecca Owen</v>
      </c>
      <c r="X9" s="169" t="str">
        <f t="shared" si="1"/>
        <v>Dacorum &amp; T</v>
      </c>
      <c r="Y9" s="200">
        <f t="shared" si="2"/>
        <v>13.8</v>
      </c>
      <c r="Z9" s="169"/>
      <c r="AA9" s="169" t="str">
        <f t="shared" si="3"/>
        <v/>
      </c>
      <c r="AB9" s="169" t="str">
        <f t="shared" si="4"/>
        <v/>
      </c>
      <c r="AC9" s="200" t="str">
        <f t="shared" si="5"/>
        <v>.</v>
      </c>
    </row>
    <row r="10" spans="1:29" s="2" customFormat="1" ht="15" customHeight="1" x14ac:dyDescent="0.35">
      <c r="A10" s="28"/>
      <c r="B10" s="1"/>
      <c r="C10" s="135" t="s">
        <v>270</v>
      </c>
      <c r="D10" s="159">
        <f>SUM(R13:R211)</f>
        <v>75</v>
      </c>
      <c r="F10" s="144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341" t="s">
        <v>27</v>
      </c>
      <c r="S10" s="12"/>
      <c r="W10" s="169" t="str">
        <f t="shared" si="0"/>
        <v>Sanaiya Nelson</v>
      </c>
      <c r="X10" s="169" t="str">
        <f t="shared" si="1"/>
        <v>Herts Phoenix</v>
      </c>
      <c r="Y10" s="200">
        <f t="shared" si="2"/>
        <v>14.9</v>
      </c>
      <c r="Z10" s="169"/>
      <c r="AA10" s="169" t="str">
        <f t="shared" si="3"/>
        <v/>
      </c>
      <c r="AB10" s="169" t="str">
        <f t="shared" si="4"/>
        <v/>
      </c>
      <c r="AC10" s="200" t="str">
        <f t="shared" si="5"/>
        <v>.</v>
      </c>
    </row>
    <row r="11" spans="1:29" s="2" customFormat="1" ht="18.75" customHeight="1" x14ac:dyDescent="0.35">
      <c r="A11" s="156" t="s">
        <v>337</v>
      </c>
      <c r="B11" s="76"/>
      <c r="C11" s="14"/>
      <c r="D11" s="14"/>
      <c r="E11" s="158" t="s">
        <v>295</v>
      </c>
      <c r="F11" s="144"/>
      <c r="G11" s="12"/>
      <c r="H11" s="12"/>
      <c r="I11" s="12"/>
      <c r="J11" s="32"/>
      <c r="K11" s="32"/>
      <c r="L11" s="32"/>
      <c r="M11" s="32"/>
      <c r="N11" s="32"/>
      <c r="O11" s="32"/>
      <c r="P11" s="32"/>
      <c r="Q11" s="32"/>
      <c r="R11" s="341"/>
      <c r="S11" s="12"/>
      <c r="W11" s="169" t="str">
        <f t="shared" si="0"/>
        <v/>
      </c>
      <c r="X11" s="169" t="str">
        <f t="shared" si="1"/>
        <v/>
      </c>
      <c r="Y11" s="200" t="str">
        <f t="shared" si="2"/>
        <v>.</v>
      </c>
      <c r="Z11" s="169"/>
      <c r="AA11" s="169" t="str">
        <f t="shared" si="3"/>
        <v/>
      </c>
      <c r="AB11" s="169" t="str">
        <f t="shared" si="4"/>
        <v/>
      </c>
      <c r="AC11" s="200" t="str">
        <f t="shared" si="5"/>
        <v>.</v>
      </c>
    </row>
    <row r="12" spans="1:29" s="2" customFormat="1" ht="27.5" x14ac:dyDescent="0.35">
      <c r="A12" s="15" t="s">
        <v>2</v>
      </c>
      <c r="B12" s="76"/>
      <c r="C12" s="16" t="s">
        <v>162</v>
      </c>
      <c r="D12" s="151" t="s">
        <v>336</v>
      </c>
      <c r="E12" s="153" t="s">
        <v>296</v>
      </c>
      <c r="F12" s="144"/>
      <c r="G12" s="12"/>
      <c r="H12" s="12"/>
      <c r="I12" s="12"/>
      <c r="J12" s="17" t="str">
        <f>Decsheets!S5</f>
        <v>Q</v>
      </c>
      <c r="K12" s="17" t="str">
        <f>Decsheets!S6</f>
        <v>W</v>
      </c>
      <c r="L12" s="17" t="str">
        <f>Decsheets!S7</f>
        <v>P</v>
      </c>
      <c r="M12" s="17" t="str">
        <f>Decsheets!S8</f>
        <v>D</v>
      </c>
      <c r="N12" s="17" t="str">
        <f>Decsheets!S9</f>
        <v>G</v>
      </c>
      <c r="O12" s="17" t="str">
        <f>Decsheets!S10</f>
        <v>E</v>
      </c>
      <c r="P12" s="17" t="str">
        <f>Decsheets!S11</f>
        <v>-</v>
      </c>
      <c r="Q12" s="324" t="str">
        <f>Decsheets!S12</f>
        <v>blank</v>
      </c>
      <c r="R12" s="339"/>
      <c r="S12" s="12" t="s">
        <v>28</v>
      </c>
      <c r="W12" s="169"/>
      <c r="X12" s="169"/>
      <c r="Y12" s="200"/>
      <c r="Z12" s="169"/>
      <c r="AA12" s="169"/>
      <c r="AB12" s="169"/>
      <c r="AC12" s="200"/>
    </row>
    <row r="13" spans="1:29" x14ac:dyDescent="0.35">
      <c r="A13" s="19" t="s">
        <v>428</v>
      </c>
      <c r="B13" s="77">
        <v>1</v>
      </c>
      <c r="C13" s="30" t="str">
        <f t="shared" ref="C13:C19" si="6">IF(A13="","",VLOOKUP($A$12,IF(LEN(A13)=2,U15GB,U15GA),VLOOKUP(LEFT(A13,1),club,6,FALSE),FALSE))</f>
        <v>Omaserichi Moneke</v>
      </c>
      <c r="D13" s="30" t="str">
        <f t="shared" ref="D13:D77" si="7">IF(A13="","",VLOOKUP(LEFT(A13,1),club,2,FALSE))</f>
        <v>Watford</v>
      </c>
      <c r="E13" s="154">
        <v>12.9</v>
      </c>
      <c r="F13" s="146">
        <f>Decsheets!$V$5</f>
        <v>6</v>
      </c>
      <c r="G13" s="12"/>
      <c r="H13" s="12"/>
      <c r="I13" s="22"/>
      <c r="J13" s="18" t="str">
        <f t="shared" ref="J13:Q19" si="8">IF($A13="","",IF(LEFT($A13,1)=J$12,$F13,""))</f>
        <v/>
      </c>
      <c r="K13" s="18">
        <f t="shared" si="8"/>
        <v>6</v>
      </c>
      <c r="L13" s="18" t="str">
        <f t="shared" si="8"/>
        <v/>
      </c>
      <c r="M13" s="18" t="str">
        <f t="shared" si="8"/>
        <v/>
      </c>
      <c r="N13" s="18" t="str">
        <f t="shared" si="8"/>
        <v/>
      </c>
      <c r="O13" s="18" t="str">
        <f t="shared" si="8"/>
        <v/>
      </c>
      <c r="P13" s="18" t="str">
        <f t="shared" si="8"/>
        <v/>
      </c>
      <c r="Q13" s="18" t="str">
        <f>IF($A13="","",IF(LEFT($A13,1)=Q$12,$F13,""))</f>
        <v/>
      </c>
      <c r="R13" s="18"/>
      <c r="S13" s="12"/>
      <c r="W13" s="169" t="s">
        <v>340</v>
      </c>
      <c r="X13" s="171" t="s">
        <v>342</v>
      </c>
      <c r="Y13" s="199" t="str">
        <f>$E28</f>
        <v>.</v>
      </c>
      <c r="Z13" s="169"/>
      <c r="AA13" s="169" t="s">
        <v>341</v>
      </c>
      <c r="AB13" s="171" t="s">
        <v>342</v>
      </c>
      <c r="AC13" s="210" t="str">
        <f>$E36</f>
        <v>.</v>
      </c>
    </row>
    <row r="14" spans="1:29" x14ac:dyDescent="0.35">
      <c r="A14" s="19" t="s">
        <v>434</v>
      </c>
      <c r="B14" s="77">
        <v>2</v>
      </c>
      <c r="C14" s="30" t="str">
        <f t="shared" si="6"/>
        <v>Onyebuchi Odiaka</v>
      </c>
      <c r="D14" s="30" t="str">
        <f t="shared" si="7"/>
        <v>Shaftesbury</v>
      </c>
      <c r="E14" s="154">
        <v>13.6</v>
      </c>
      <c r="F14" s="146">
        <f>Decsheets!$V$6</f>
        <v>5</v>
      </c>
      <c r="G14" s="12"/>
      <c r="H14" s="12"/>
      <c r="I14" s="22"/>
      <c r="J14" s="18" t="str">
        <f t="shared" si="8"/>
        <v/>
      </c>
      <c r="K14" s="18" t="str">
        <f t="shared" si="8"/>
        <v/>
      </c>
      <c r="L14" s="18" t="str">
        <f t="shared" si="8"/>
        <v/>
      </c>
      <c r="M14" s="18" t="str">
        <f t="shared" si="8"/>
        <v/>
      </c>
      <c r="N14" s="18">
        <f t="shared" si="8"/>
        <v>5</v>
      </c>
      <c r="O14" s="18" t="str">
        <f t="shared" si="8"/>
        <v/>
      </c>
      <c r="P14" s="18" t="str">
        <f t="shared" si="8"/>
        <v/>
      </c>
      <c r="Q14" s="18" t="str">
        <f t="shared" si="8"/>
        <v/>
      </c>
      <c r="R14" s="18"/>
      <c r="S14" s="12"/>
      <c r="W14" s="169" t="str">
        <f>$C29</f>
        <v>Omaserichi Moneke</v>
      </c>
      <c r="X14" s="169" t="str">
        <f>$D29</f>
        <v>Watford</v>
      </c>
      <c r="Y14" s="208">
        <f>$E29</f>
        <v>25.9</v>
      </c>
      <c r="Z14" s="169"/>
      <c r="AA14" s="169" t="str">
        <f>$C37</f>
        <v>Abigail Charles Ojo</v>
      </c>
      <c r="AB14" s="169" t="str">
        <f>$D37</f>
        <v>Watford</v>
      </c>
      <c r="AC14" s="208">
        <f>$E37</f>
        <v>28.1</v>
      </c>
    </row>
    <row r="15" spans="1:29" x14ac:dyDescent="0.35">
      <c r="A15" s="19" t="s">
        <v>425</v>
      </c>
      <c r="B15" s="77">
        <v>3</v>
      </c>
      <c r="C15" s="30" t="str">
        <f t="shared" si="6"/>
        <v>Naomi Arowolo</v>
      </c>
      <c r="D15" s="30" t="str">
        <f t="shared" si="7"/>
        <v>St Albans</v>
      </c>
      <c r="E15" s="154">
        <v>13.6</v>
      </c>
      <c r="F15" s="146">
        <f>Decsheets!$V$7</f>
        <v>4</v>
      </c>
      <c r="G15" s="12"/>
      <c r="H15" s="12"/>
      <c r="I15" s="22"/>
      <c r="J15" s="18">
        <f t="shared" si="8"/>
        <v>4</v>
      </c>
      <c r="K15" s="18" t="str">
        <f t="shared" si="8"/>
        <v/>
      </c>
      <c r="L15" s="18" t="str">
        <f t="shared" si="8"/>
        <v/>
      </c>
      <c r="M15" s="18" t="str">
        <f t="shared" si="8"/>
        <v/>
      </c>
      <c r="N15" s="18" t="str">
        <f t="shared" si="8"/>
        <v/>
      </c>
      <c r="O15" s="18" t="str">
        <f t="shared" si="8"/>
        <v/>
      </c>
      <c r="P15" s="18" t="str">
        <f t="shared" si="8"/>
        <v/>
      </c>
      <c r="Q15" s="18" t="str">
        <f t="shared" si="8"/>
        <v/>
      </c>
      <c r="R15" s="18"/>
      <c r="S15" s="12"/>
      <c r="W15" s="169" t="str">
        <f t="shared" ref="W15:W20" si="9">$C30</f>
        <v>Nia Forbes Agyepong</v>
      </c>
      <c r="X15" s="169" t="str">
        <f t="shared" ref="X15:X20" si="10">$D30</f>
        <v>Shaftesbury</v>
      </c>
      <c r="Y15" s="208">
        <f t="shared" ref="Y15:Y20" si="11">$E30</f>
        <v>27.2</v>
      </c>
      <c r="Z15" s="169"/>
      <c r="AA15" s="169" t="str">
        <f t="shared" ref="AA15:AA20" si="12">$C38</f>
        <v>Onyebuchi Odiaka</v>
      </c>
      <c r="AB15" s="169" t="str">
        <f t="shared" ref="AB15:AB20" si="13">$D38</f>
        <v>Shaftesbury</v>
      </c>
      <c r="AC15" s="208">
        <f t="shared" ref="AC15:AC20" si="14">$E38</f>
        <v>28.6</v>
      </c>
    </row>
    <row r="16" spans="1:29" x14ac:dyDescent="0.35">
      <c r="A16" s="19" t="s">
        <v>386</v>
      </c>
      <c r="B16" s="77" t="s">
        <v>23</v>
      </c>
      <c r="C16" s="30" t="str">
        <f t="shared" si="6"/>
        <v>Sahara Simms</v>
      </c>
      <c r="D16" s="30" t="str">
        <f t="shared" si="7"/>
        <v>HAWCS/Enfield</v>
      </c>
      <c r="E16" s="154">
        <v>13.7</v>
      </c>
      <c r="F16" s="146">
        <f>Decsheets!$V$8</f>
        <v>3</v>
      </c>
      <c r="G16" s="12"/>
      <c r="H16" s="12"/>
      <c r="I16" s="22"/>
      <c r="J16" s="18" t="str">
        <f t="shared" si="8"/>
        <v/>
      </c>
      <c r="K16" s="18" t="str">
        <f t="shared" si="8"/>
        <v/>
      </c>
      <c r="L16" s="18" t="str">
        <f t="shared" si="8"/>
        <v/>
      </c>
      <c r="M16" s="18" t="str">
        <f t="shared" si="8"/>
        <v/>
      </c>
      <c r="N16" s="18" t="str">
        <f t="shared" si="8"/>
        <v/>
      </c>
      <c r="O16" s="18">
        <f t="shared" si="8"/>
        <v>3</v>
      </c>
      <c r="P16" s="18" t="str">
        <f t="shared" si="8"/>
        <v/>
      </c>
      <c r="Q16" s="18" t="str">
        <f t="shared" si="8"/>
        <v/>
      </c>
      <c r="R16" s="18"/>
      <c r="S16" s="12"/>
      <c r="W16" s="169" t="str">
        <f t="shared" si="9"/>
        <v>Hannah Kintu</v>
      </c>
      <c r="X16" s="169" t="str">
        <f t="shared" si="10"/>
        <v>HAWCS/Enfield</v>
      </c>
      <c r="Y16" s="208">
        <f t="shared" si="11"/>
        <v>28.2</v>
      </c>
      <c r="Z16" s="169"/>
      <c r="AA16" s="169" t="str">
        <f t="shared" si="12"/>
        <v>Lucy Bevan</v>
      </c>
      <c r="AB16" s="169" t="str">
        <f t="shared" si="13"/>
        <v>Dacorum &amp; T</v>
      </c>
      <c r="AC16" s="208">
        <f t="shared" si="14"/>
        <v>28.9</v>
      </c>
    </row>
    <row r="17" spans="1:29" x14ac:dyDescent="0.35">
      <c r="A17" s="19" t="s">
        <v>432</v>
      </c>
      <c r="B17" s="77" t="s">
        <v>24</v>
      </c>
      <c r="C17" s="30" t="str">
        <f t="shared" si="6"/>
        <v>Rebecca Owen</v>
      </c>
      <c r="D17" s="30" t="str">
        <f t="shared" si="7"/>
        <v>Dacorum &amp; T</v>
      </c>
      <c r="E17" s="154">
        <v>13.8</v>
      </c>
      <c r="F17" s="146">
        <f>Decsheets!$V$9</f>
        <v>2</v>
      </c>
      <c r="G17" s="12"/>
      <c r="H17" s="12"/>
      <c r="I17" s="22"/>
      <c r="J17" s="18" t="str">
        <f t="shared" si="8"/>
        <v/>
      </c>
      <c r="K17" s="18" t="str">
        <f t="shared" si="8"/>
        <v/>
      </c>
      <c r="L17" s="18" t="str">
        <f t="shared" si="8"/>
        <v/>
      </c>
      <c r="M17" s="18">
        <f t="shared" si="8"/>
        <v>2</v>
      </c>
      <c r="N17" s="18" t="str">
        <f t="shared" si="8"/>
        <v/>
      </c>
      <c r="O17" s="18" t="str">
        <f t="shared" si="8"/>
        <v/>
      </c>
      <c r="P17" s="18" t="str">
        <f t="shared" si="8"/>
        <v/>
      </c>
      <c r="Q17" s="18" t="str">
        <f t="shared" si="8"/>
        <v/>
      </c>
      <c r="R17" s="18"/>
      <c r="S17" s="12"/>
      <c r="W17" s="169" t="str">
        <f t="shared" si="9"/>
        <v>Naomi Arowolo</v>
      </c>
      <c r="X17" s="169" t="str">
        <f t="shared" si="10"/>
        <v>St Albans</v>
      </c>
      <c r="Y17" s="208">
        <f t="shared" si="11"/>
        <v>28.9</v>
      </c>
      <c r="Z17" s="169"/>
      <c r="AA17" s="169" t="str">
        <f t="shared" si="12"/>
        <v>Kashish Bhasin</v>
      </c>
      <c r="AB17" s="169" t="str">
        <f t="shared" si="13"/>
        <v>Herts Phoenix</v>
      </c>
      <c r="AC17" s="208">
        <f t="shared" si="14"/>
        <v>35.799999999999997</v>
      </c>
    </row>
    <row r="18" spans="1:29" x14ac:dyDescent="0.35">
      <c r="A18" s="19" t="s">
        <v>430</v>
      </c>
      <c r="B18" s="77" t="s">
        <v>25</v>
      </c>
      <c r="C18" s="30" t="str">
        <f t="shared" si="6"/>
        <v>Sanaiya Nelson</v>
      </c>
      <c r="D18" s="30" t="str">
        <f t="shared" si="7"/>
        <v>Herts Phoenix</v>
      </c>
      <c r="E18" s="154">
        <v>14.9</v>
      </c>
      <c r="F18" s="146">
        <f>Decsheets!$V$10</f>
        <v>1</v>
      </c>
      <c r="G18" s="12"/>
      <c r="H18" s="12"/>
      <c r="I18" s="22"/>
      <c r="J18" s="18" t="str">
        <f t="shared" si="8"/>
        <v/>
      </c>
      <c r="K18" s="18" t="str">
        <f t="shared" si="8"/>
        <v/>
      </c>
      <c r="L18" s="18">
        <f t="shared" si="8"/>
        <v>1</v>
      </c>
      <c r="M18" s="18" t="str">
        <f t="shared" si="8"/>
        <v/>
      </c>
      <c r="N18" s="18" t="str">
        <f t="shared" si="8"/>
        <v/>
      </c>
      <c r="O18" s="18" t="str">
        <f t="shared" si="8"/>
        <v/>
      </c>
      <c r="P18" s="18" t="str">
        <f t="shared" si="8"/>
        <v/>
      </c>
      <c r="Q18" s="18" t="str">
        <f t="shared" si="8"/>
        <v/>
      </c>
      <c r="R18" s="18"/>
      <c r="S18" s="12"/>
      <c r="W18" s="169" t="str">
        <f t="shared" si="9"/>
        <v>Phoebe Miller</v>
      </c>
      <c r="X18" s="169" t="str">
        <f t="shared" si="10"/>
        <v>Dacorum &amp; T</v>
      </c>
      <c r="Y18" s="208">
        <f t="shared" si="11"/>
        <v>29.6</v>
      </c>
      <c r="Z18" s="169"/>
      <c r="AA18" s="169" t="str">
        <f t="shared" si="12"/>
        <v/>
      </c>
      <c r="AB18" s="169" t="str">
        <f t="shared" si="13"/>
        <v/>
      </c>
      <c r="AC18" s="208" t="str">
        <f t="shared" si="14"/>
        <v>.</v>
      </c>
    </row>
    <row r="19" spans="1:29" x14ac:dyDescent="0.35">
      <c r="A19" s="19"/>
      <c r="B19" s="77">
        <v>7</v>
      </c>
      <c r="C19" s="30" t="str">
        <f t="shared" si="6"/>
        <v/>
      </c>
      <c r="D19" s="30" t="str">
        <f t="shared" si="7"/>
        <v/>
      </c>
      <c r="E19" s="154" t="s">
        <v>296</v>
      </c>
      <c r="F19" s="146">
        <f>Decsheets!$V$11</f>
        <v>0</v>
      </c>
      <c r="G19" s="12"/>
      <c r="H19" s="12"/>
      <c r="I19" s="22"/>
      <c r="J19" s="18" t="str">
        <f t="shared" si="8"/>
        <v/>
      </c>
      <c r="K19" s="18" t="str">
        <f t="shared" si="8"/>
        <v/>
      </c>
      <c r="L19" s="18" t="str">
        <f t="shared" si="8"/>
        <v/>
      </c>
      <c r="M19" s="18" t="str">
        <f t="shared" si="8"/>
        <v/>
      </c>
      <c r="N19" s="18" t="str">
        <f t="shared" si="8"/>
        <v/>
      </c>
      <c r="O19" s="18" t="str">
        <f t="shared" si="8"/>
        <v/>
      </c>
      <c r="P19" s="18" t="str">
        <f t="shared" si="8"/>
        <v/>
      </c>
      <c r="Q19" s="18" t="str">
        <f t="shared" si="8"/>
        <v/>
      </c>
      <c r="R19" s="18">
        <f>SUM(Decsheets!$V$5:$V$13)-(SUM(J13:P19))</f>
        <v>0</v>
      </c>
      <c r="S19" s="12"/>
      <c r="W19" s="169" t="str">
        <f t="shared" si="9"/>
        <v>Bethany Botheras</v>
      </c>
      <c r="X19" s="169" t="str">
        <f t="shared" si="10"/>
        <v>Herts Phoenix</v>
      </c>
      <c r="Y19" s="208">
        <f t="shared" si="11"/>
        <v>29.7</v>
      </c>
      <c r="Z19" s="169"/>
      <c r="AA19" s="169" t="str">
        <f t="shared" si="12"/>
        <v/>
      </c>
      <c r="AB19" s="169" t="str">
        <f t="shared" si="13"/>
        <v/>
      </c>
      <c r="AC19" s="208" t="str">
        <f t="shared" si="14"/>
        <v>.</v>
      </c>
    </row>
    <row r="20" spans="1:29" s="2" customFormat="1" x14ac:dyDescent="0.35">
      <c r="A20" s="15" t="s">
        <v>2</v>
      </c>
      <c r="B20" s="76"/>
      <c r="C20" s="23" t="s">
        <v>163</v>
      </c>
      <c r="D20" s="151" t="s">
        <v>336</v>
      </c>
      <c r="E20" s="153" t="s">
        <v>296</v>
      </c>
      <c r="F20" s="144"/>
      <c r="G20" s="12"/>
      <c r="H20" s="12"/>
      <c r="I20" s="12"/>
      <c r="J20" s="18"/>
      <c r="K20" s="18"/>
      <c r="L20" s="18"/>
      <c r="M20" s="18"/>
      <c r="N20" s="18"/>
      <c r="O20" s="18"/>
      <c r="P20" s="18"/>
      <c r="Q20" s="18"/>
      <c r="R20" s="18"/>
      <c r="S20" s="12" t="s">
        <v>29</v>
      </c>
      <c r="W20" s="169" t="str">
        <f t="shared" si="9"/>
        <v/>
      </c>
      <c r="X20" s="169" t="str">
        <f t="shared" si="10"/>
        <v/>
      </c>
      <c r="Y20" s="208" t="str">
        <f t="shared" si="11"/>
        <v>.</v>
      </c>
      <c r="Z20" s="169"/>
      <c r="AA20" s="169" t="str">
        <f t="shared" si="12"/>
        <v/>
      </c>
      <c r="AB20" s="169" t="str">
        <f t="shared" si="13"/>
        <v/>
      </c>
      <c r="AC20" s="208" t="str">
        <f t="shared" si="14"/>
        <v>.</v>
      </c>
    </row>
    <row r="21" spans="1:29" x14ac:dyDescent="0.35">
      <c r="A21" s="24" t="s">
        <v>824</v>
      </c>
      <c r="B21" s="77">
        <v>1</v>
      </c>
      <c r="C21" s="30" t="str">
        <f t="shared" ref="C21:C27" si="15">IF(A21="","",VLOOKUP($A$20,IF(LEN(A21)=2,U15GB,U15GA),VLOOKUP(LEFT(A21,1),club,6,FALSE),FALSE))</f>
        <v>Dina Silverman</v>
      </c>
      <c r="D21" s="30" t="str">
        <f t="shared" si="7"/>
        <v>Shaftesbury</v>
      </c>
      <c r="E21" s="154">
        <v>13.5</v>
      </c>
      <c r="F21" s="146">
        <f>Decsheets!$V$5</f>
        <v>6</v>
      </c>
      <c r="G21" s="12"/>
      <c r="H21" s="12"/>
      <c r="I21" s="22"/>
      <c r="J21" s="18" t="str">
        <f>IF($A21="","",IF(LEFT($A21,1)=J$12,$F21,""))</f>
        <v/>
      </c>
      <c r="K21" s="18" t="str">
        <f t="shared" ref="K21:Q34" si="16">IF($A21="","",IF(LEFT($A21,1)=K$12,$F21,""))</f>
        <v/>
      </c>
      <c r="L21" s="18" t="str">
        <f t="shared" si="16"/>
        <v/>
      </c>
      <c r="M21" s="18" t="str">
        <f t="shared" si="16"/>
        <v/>
      </c>
      <c r="N21" s="18">
        <f t="shared" si="16"/>
        <v>6</v>
      </c>
      <c r="O21" s="18" t="str">
        <f t="shared" si="16"/>
        <v/>
      </c>
      <c r="P21" s="18" t="str">
        <f t="shared" si="16"/>
        <v/>
      </c>
      <c r="Q21" s="18" t="str">
        <f t="shared" si="16"/>
        <v/>
      </c>
      <c r="R21" s="18"/>
      <c r="S21" s="12"/>
      <c r="W21" s="167"/>
      <c r="X21" s="167"/>
      <c r="Y21" s="208"/>
      <c r="Z21" s="167"/>
      <c r="AA21" s="167"/>
      <c r="AB21" s="167"/>
      <c r="AC21" s="208"/>
    </row>
    <row r="22" spans="1:29" x14ac:dyDescent="0.35">
      <c r="A22" s="24" t="s">
        <v>825</v>
      </c>
      <c r="B22" s="77">
        <v>2</v>
      </c>
      <c r="C22" s="30" t="str">
        <f t="shared" si="15"/>
        <v>Scarlett Walters</v>
      </c>
      <c r="D22" s="30" t="str">
        <f t="shared" si="7"/>
        <v>Dacorum &amp; T</v>
      </c>
      <c r="E22" s="154">
        <v>14</v>
      </c>
      <c r="F22" s="146">
        <f>Decsheets!$V$6</f>
        <v>5</v>
      </c>
      <c r="G22" s="12"/>
      <c r="H22" s="12"/>
      <c r="I22" s="22"/>
      <c r="J22" s="18" t="str">
        <f t="shared" ref="J22:J27" si="17">IF($A22="","",IF(LEFT($A22,1)=J$12,$F22,""))</f>
        <v/>
      </c>
      <c r="K22" s="18" t="str">
        <f t="shared" si="16"/>
        <v/>
      </c>
      <c r="L22" s="18" t="str">
        <f t="shared" si="16"/>
        <v/>
      </c>
      <c r="M22" s="18">
        <f t="shared" si="16"/>
        <v>5</v>
      </c>
      <c r="N22" s="18" t="str">
        <f t="shared" si="16"/>
        <v/>
      </c>
      <c r="O22" s="18" t="str">
        <f t="shared" si="16"/>
        <v/>
      </c>
      <c r="P22" s="18" t="str">
        <f t="shared" si="16"/>
        <v/>
      </c>
      <c r="Q22" s="18" t="str">
        <f t="shared" si="16"/>
        <v/>
      </c>
      <c r="R22" s="18"/>
      <c r="S22" s="12"/>
      <c r="W22" s="167" t="s">
        <v>343</v>
      </c>
      <c r="X22" s="167"/>
      <c r="Y22" s="208"/>
      <c r="Z22" s="167"/>
      <c r="AA22" s="167" t="s">
        <v>344</v>
      </c>
      <c r="AB22" s="167"/>
      <c r="AC22" s="208"/>
    </row>
    <row r="23" spans="1:29" x14ac:dyDescent="0.35">
      <c r="A23" s="24" t="s">
        <v>822</v>
      </c>
      <c r="B23" s="77">
        <v>3</v>
      </c>
      <c r="C23" s="30" t="str">
        <f t="shared" si="15"/>
        <v>Lilly Brooke-Cousins</v>
      </c>
      <c r="D23" s="30" t="str">
        <f t="shared" si="7"/>
        <v>Watford</v>
      </c>
      <c r="E23" s="154">
        <v>15.4</v>
      </c>
      <c r="F23" s="146">
        <f>Decsheets!$V$7</f>
        <v>4</v>
      </c>
      <c r="G23" s="12"/>
      <c r="H23" s="12"/>
      <c r="I23" s="22"/>
      <c r="J23" s="18" t="str">
        <f t="shared" si="17"/>
        <v/>
      </c>
      <c r="K23" s="18">
        <f t="shared" si="16"/>
        <v>4</v>
      </c>
      <c r="L23" s="18" t="str">
        <f t="shared" si="16"/>
        <v/>
      </c>
      <c r="M23" s="18" t="str">
        <f t="shared" si="16"/>
        <v/>
      </c>
      <c r="N23" s="18" t="str">
        <f t="shared" si="16"/>
        <v/>
      </c>
      <c r="O23" s="18" t="str">
        <f t="shared" si="16"/>
        <v/>
      </c>
      <c r="P23" s="18" t="str">
        <f t="shared" si="16"/>
        <v/>
      </c>
      <c r="Q23" s="18" t="str">
        <f t="shared" si="16"/>
        <v/>
      </c>
      <c r="R23" s="18"/>
      <c r="S23" s="12"/>
      <c r="W23" s="167" t="str">
        <f>$C45</f>
        <v xml:space="preserve">Thalia Mann </v>
      </c>
      <c r="X23" s="167" t="str">
        <f>$D45</f>
        <v>Watford</v>
      </c>
      <c r="Y23" s="208">
        <f>$E45</f>
        <v>44.7</v>
      </c>
      <c r="Z23" s="167"/>
      <c r="AA23" s="167" t="str">
        <f>$C53</f>
        <v>Olive Harvey Dew</v>
      </c>
      <c r="AB23" s="167" t="str">
        <f>$D53</f>
        <v>Shaftesbury</v>
      </c>
      <c r="AC23" s="208">
        <f>$E53</f>
        <v>46</v>
      </c>
    </row>
    <row r="24" spans="1:29" x14ac:dyDescent="0.35">
      <c r="A24" s="24" t="s">
        <v>821</v>
      </c>
      <c r="B24" s="77" t="s">
        <v>23</v>
      </c>
      <c r="C24" s="30" t="str">
        <f t="shared" si="15"/>
        <v>Kashish Bhasin</v>
      </c>
      <c r="D24" s="30" t="str">
        <f t="shared" si="7"/>
        <v>Herts Phoenix</v>
      </c>
      <c r="E24" s="154">
        <v>16.8</v>
      </c>
      <c r="F24" s="146">
        <f>Decsheets!$V$8</f>
        <v>3</v>
      </c>
      <c r="G24" s="12"/>
      <c r="H24" s="12"/>
      <c r="I24" s="22"/>
      <c r="J24" s="18" t="str">
        <f t="shared" si="17"/>
        <v/>
      </c>
      <c r="K24" s="18" t="str">
        <f t="shared" si="16"/>
        <v/>
      </c>
      <c r="L24" s="18">
        <f t="shared" si="16"/>
        <v>3</v>
      </c>
      <c r="M24" s="18" t="str">
        <f t="shared" si="16"/>
        <v/>
      </c>
      <c r="N24" s="18" t="str">
        <f t="shared" si="16"/>
        <v/>
      </c>
      <c r="O24" s="18" t="str">
        <f t="shared" si="16"/>
        <v/>
      </c>
      <c r="P24" s="18" t="str">
        <f t="shared" si="16"/>
        <v/>
      </c>
      <c r="Q24" s="18" t="str">
        <f t="shared" si="16"/>
        <v/>
      </c>
      <c r="R24" s="18"/>
      <c r="S24" s="12"/>
      <c r="W24" s="167" t="str">
        <f t="shared" ref="W24:W29" si="18">$C46</f>
        <v>Macie Sutherland</v>
      </c>
      <c r="X24" s="167" t="str">
        <f t="shared" ref="X24:X29" si="19">$D46</f>
        <v>Shaftesbury</v>
      </c>
      <c r="Y24" s="208">
        <f t="shared" ref="Y24:Y29" si="20">$E46</f>
        <v>44.9</v>
      </c>
      <c r="Z24" s="167"/>
      <c r="AA24" s="167" t="str">
        <f t="shared" ref="AA24:AA29" si="21">$C54</f>
        <v>Nina Gething</v>
      </c>
      <c r="AB24" s="167" t="str">
        <f t="shared" ref="AB24:AB29" si="22">$D54</f>
        <v>Dacorum &amp; T</v>
      </c>
      <c r="AC24" s="208">
        <f t="shared" ref="AC24:AC29" si="23">$E54</f>
        <v>46.1</v>
      </c>
    </row>
    <row r="25" spans="1:29" x14ac:dyDescent="0.35">
      <c r="A25" s="24"/>
      <c r="B25" s="77" t="s">
        <v>24</v>
      </c>
      <c r="C25" s="30" t="str">
        <f t="shared" si="15"/>
        <v/>
      </c>
      <c r="D25" s="30" t="str">
        <f t="shared" si="7"/>
        <v/>
      </c>
      <c r="E25" s="154" t="s">
        <v>296</v>
      </c>
      <c r="F25" s="146">
        <f>Decsheets!$V$9</f>
        <v>2</v>
      </c>
      <c r="G25" s="12"/>
      <c r="H25" s="12"/>
      <c r="I25" s="22"/>
      <c r="J25" s="18" t="str">
        <f t="shared" si="17"/>
        <v/>
      </c>
      <c r="K25" s="18" t="str">
        <f t="shared" si="16"/>
        <v/>
      </c>
      <c r="L25" s="18" t="str">
        <f t="shared" si="16"/>
        <v/>
      </c>
      <c r="M25" s="18" t="str">
        <f t="shared" si="16"/>
        <v/>
      </c>
      <c r="N25" s="18" t="str">
        <f t="shared" si="16"/>
        <v/>
      </c>
      <c r="O25" s="18" t="str">
        <f t="shared" si="16"/>
        <v/>
      </c>
      <c r="P25" s="18" t="str">
        <f t="shared" si="16"/>
        <v/>
      </c>
      <c r="Q25" s="18" t="str">
        <f t="shared" si="16"/>
        <v/>
      </c>
      <c r="R25" s="18"/>
      <c r="S25" s="12"/>
      <c r="W25" s="167" t="str">
        <f t="shared" si="18"/>
        <v>Ariarne Charles-West</v>
      </c>
      <c r="X25" s="167" t="str">
        <f t="shared" si="19"/>
        <v>HAWCS/Enfield</v>
      </c>
      <c r="Y25" s="208">
        <f t="shared" si="20"/>
        <v>45.9</v>
      </c>
      <c r="Z25" s="167"/>
      <c r="AA25" s="167" t="str">
        <f t="shared" si="21"/>
        <v>Amelie Horn</v>
      </c>
      <c r="AB25" s="167" t="str">
        <f t="shared" si="22"/>
        <v>Herts Phoenix</v>
      </c>
      <c r="AC25" s="208">
        <f t="shared" si="23"/>
        <v>49.2</v>
      </c>
    </row>
    <row r="26" spans="1:29" x14ac:dyDescent="0.35">
      <c r="A26" s="24"/>
      <c r="B26" s="77" t="s">
        <v>25</v>
      </c>
      <c r="C26" s="30" t="str">
        <f t="shared" si="15"/>
        <v/>
      </c>
      <c r="D26" s="30" t="str">
        <f t="shared" si="7"/>
        <v/>
      </c>
      <c r="E26" s="154" t="s">
        <v>296</v>
      </c>
      <c r="F26" s="146">
        <f>Decsheets!$V$10</f>
        <v>1</v>
      </c>
      <c r="G26" s="12"/>
      <c r="H26" s="12"/>
      <c r="I26" s="22"/>
      <c r="J26" s="18" t="str">
        <f t="shared" si="17"/>
        <v/>
      </c>
      <c r="K26" s="18" t="str">
        <f t="shared" si="16"/>
        <v/>
      </c>
      <c r="L26" s="18" t="str">
        <f t="shared" si="16"/>
        <v/>
      </c>
      <c r="M26" s="18" t="str">
        <f t="shared" si="16"/>
        <v/>
      </c>
      <c r="N26" s="18" t="str">
        <f t="shared" si="16"/>
        <v/>
      </c>
      <c r="O26" s="18" t="str">
        <f t="shared" si="16"/>
        <v/>
      </c>
      <c r="P26" s="18" t="str">
        <f t="shared" si="16"/>
        <v/>
      </c>
      <c r="Q26" s="18" t="str">
        <f t="shared" si="16"/>
        <v/>
      </c>
      <c r="R26" s="18"/>
      <c r="S26" s="12"/>
      <c r="W26" s="167" t="str">
        <f t="shared" si="18"/>
        <v>Bethany Botheras</v>
      </c>
      <c r="X26" s="167" t="str">
        <f t="shared" si="19"/>
        <v>Herts Phoenix</v>
      </c>
      <c r="Y26" s="208">
        <f t="shared" si="20"/>
        <v>46.3</v>
      </c>
      <c r="Z26" s="167"/>
      <c r="AA26" s="167" t="str">
        <f t="shared" si="21"/>
        <v>Jessica Keenan</v>
      </c>
      <c r="AB26" s="167" t="str">
        <f t="shared" si="22"/>
        <v>HAWCS/Enfield</v>
      </c>
      <c r="AC26" s="208">
        <f t="shared" si="23"/>
        <v>52.5</v>
      </c>
    </row>
    <row r="27" spans="1:29" x14ac:dyDescent="0.35">
      <c r="A27" s="24"/>
      <c r="B27" s="77">
        <v>7</v>
      </c>
      <c r="C27" s="30" t="str">
        <f t="shared" si="15"/>
        <v/>
      </c>
      <c r="D27" s="30" t="str">
        <f t="shared" si="7"/>
        <v/>
      </c>
      <c r="E27" s="154" t="s">
        <v>296</v>
      </c>
      <c r="F27" s="146">
        <f>Decsheets!$V$11</f>
        <v>0</v>
      </c>
      <c r="G27" s="12"/>
      <c r="H27" s="12"/>
      <c r="I27" s="22"/>
      <c r="J27" s="18" t="str">
        <f t="shared" si="17"/>
        <v/>
      </c>
      <c r="K27" s="18" t="str">
        <f t="shared" si="16"/>
        <v/>
      </c>
      <c r="L27" s="18" t="str">
        <f t="shared" si="16"/>
        <v/>
      </c>
      <c r="M27" s="18" t="str">
        <f t="shared" si="16"/>
        <v/>
      </c>
      <c r="N27" s="18" t="str">
        <f t="shared" si="16"/>
        <v/>
      </c>
      <c r="O27" s="18" t="str">
        <f t="shared" si="16"/>
        <v/>
      </c>
      <c r="P27" s="18" t="str">
        <f t="shared" si="16"/>
        <v/>
      </c>
      <c r="Q27" s="18" t="str">
        <f t="shared" si="16"/>
        <v/>
      </c>
      <c r="R27" s="18">
        <f>SUM(Decsheets!$V$5:$V$13)-(SUM(J21:Q27))</f>
        <v>3</v>
      </c>
      <c r="S27" s="12"/>
      <c r="W27" s="167" t="str">
        <f t="shared" si="18"/>
        <v>Beckie Cray</v>
      </c>
      <c r="X27" s="167" t="str">
        <f t="shared" si="19"/>
        <v>St Albans</v>
      </c>
      <c r="Y27" s="208">
        <f t="shared" si="20"/>
        <v>47.9</v>
      </c>
      <c r="Z27" s="167"/>
      <c r="AA27" s="167" t="str">
        <f t="shared" si="21"/>
        <v/>
      </c>
      <c r="AB27" s="167" t="str">
        <f t="shared" si="22"/>
        <v/>
      </c>
      <c r="AC27" s="208" t="str">
        <f t="shared" si="23"/>
        <v>.</v>
      </c>
    </row>
    <row r="28" spans="1:29" s="2" customFormat="1" x14ac:dyDescent="0.35">
      <c r="A28" s="15" t="s">
        <v>3</v>
      </c>
      <c r="B28" s="76"/>
      <c r="C28" s="25" t="s">
        <v>164</v>
      </c>
      <c r="D28" s="151" t="s">
        <v>336</v>
      </c>
      <c r="E28" s="153" t="s">
        <v>296</v>
      </c>
      <c r="F28" s="144"/>
      <c r="G28" s="12"/>
      <c r="H28" s="12"/>
      <c r="I28" s="12"/>
      <c r="J28" s="18"/>
      <c r="K28" s="18"/>
      <c r="L28" s="18"/>
      <c r="M28" s="18"/>
      <c r="N28" s="18"/>
      <c r="O28" s="18"/>
      <c r="P28" s="18"/>
      <c r="Q28" s="18"/>
      <c r="R28" s="18"/>
      <c r="S28" s="12" t="s">
        <v>30</v>
      </c>
      <c r="W28" s="167" t="str">
        <f t="shared" si="18"/>
        <v>Amelia Kelly</v>
      </c>
      <c r="X28" s="167" t="str">
        <f t="shared" si="19"/>
        <v>Dacorum &amp; T</v>
      </c>
      <c r="Y28" s="208">
        <f t="shared" si="20"/>
        <v>49.7</v>
      </c>
      <c r="Z28" s="167"/>
      <c r="AA28" s="167" t="str">
        <f>$C58</f>
        <v/>
      </c>
      <c r="AB28" s="167" t="str">
        <f>$D58</f>
        <v/>
      </c>
      <c r="AC28" s="208" t="str">
        <f t="shared" si="23"/>
        <v>.</v>
      </c>
    </row>
    <row r="29" spans="1:29" x14ac:dyDescent="0.35">
      <c r="A29" s="24" t="s">
        <v>428</v>
      </c>
      <c r="B29" s="77">
        <v>1</v>
      </c>
      <c r="C29" s="20" t="str">
        <f t="shared" ref="C29:C35" si="24">IF(A29="","",VLOOKUP($A$28,IF(LEN(A29)=2,U15GB,U15GA),VLOOKUP(LEFT(A29,1),club,6,FALSE),FALSE))</f>
        <v>Omaserichi Moneke</v>
      </c>
      <c r="D29" s="30" t="str">
        <f t="shared" si="7"/>
        <v>Watford</v>
      </c>
      <c r="E29" s="154">
        <v>25.9</v>
      </c>
      <c r="F29" s="146">
        <f>Decsheets!$V$5</f>
        <v>6</v>
      </c>
      <c r="G29" s="12"/>
      <c r="H29" s="12"/>
      <c r="I29" s="22"/>
      <c r="J29" s="18" t="str">
        <f t="shared" ref="J29:J35" si="25">IF($A29="","",IF(LEFT($A29,1)=J$12,$F29,""))</f>
        <v/>
      </c>
      <c r="K29" s="18">
        <f t="shared" si="16"/>
        <v>6</v>
      </c>
      <c r="L29" s="18" t="str">
        <f t="shared" si="16"/>
        <v/>
      </c>
      <c r="M29" s="18" t="str">
        <f t="shared" si="16"/>
        <v/>
      </c>
      <c r="N29" s="18" t="str">
        <f t="shared" si="16"/>
        <v/>
      </c>
      <c r="O29" s="18" t="str">
        <f t="shared" si="16"/>
        <v/>
      </c>
      <c r="P29" s="18" t="str">
        <f t="shared" si="16"/>
        <v/>
      </c>
      <c r="Q29" s="18" t="str">
        <f t="shared" si="16"/>
        <v/>
      </c>
      <c r="R29" s="18"/>
      <c r="S29" s="12"/>
      <c r="W29" s="167" t="str">
        <f t="shared" si="18"/>
        <v/>
      </c>
      <c r="X29" s="167" t="str">
        <f t="shared" si="19"/>
        <v/>
      </c>
      <c r="Y29" s="208" t="str">
        <f t="shared" si="20"/>
        <v>.</v>
      </c>
      <c r="Z29" s="167"/>
      <c r="AA29" s="167" t="str">
        <f t="shared" si="21"/>
        <v/>
      </c>
      <c r="AB29" s="167" t="str">
        <f t="shared" si="22"/>
        <v/>
      </c>
      <c r="AC29" s="208" t="str">
        <f t="shared" si="23"/>
        <v>.</v>
      </c>
    </row>
    <row r="30" spans="1:29" x14ac:dyDescent="0.35">
      <c r="A30" s="24" t="s">
        <v>434</v>
      </c>
      <c r="B30" s="77">
        <v>2</v>
      </c>
      <c r="C30" s="20" t="str">
        <f t="shared" si="24"/>
        <v>Nia Forbes Agyepong</v>
      </c>
      <c r="D30" s="30" t="str">
        <f t="shared" si="7"/>
        <v>Shaftesbury</v>
      </c>
      <c r="E30" s="154">
        <v>27.2</v>
      </c>
      <c r="F30" s="146">
        <f>Decsheets!$V$6</f>
        <v>5</v>
      </c>
      <c r="G30" s="12"/>
      <c r="H30" s="12"/>
      <c r="I30" s="22"/>
      <c r="J30" s="18" t="str">
        <f t="shared" si="25"/>
        <v/>
      </c>
      <c r="K30" s="18" t="str">
        <f t="shared" si="16"/>
        <v/>
      </c>
      <c r="L30" s="18" t="str">
        <f t="shared" si="16"/>
        <v/>
      </c>
      <c r="M30" s="18" t="str">
        <f t="shared" si="16"/>
        <v/>
      </c>
      <c r="N30" s="18">
        <f t="shared" si="16"/>
        <v>5</v>
      </c>
      <c r="O30" s="18" t="str">
        <f t="shared" si="16"/>
        <v/>
      </c>
      <c r="P30" s="18" t="str">
        <f t="shared" si="16"/>
        <v/>
      </c>
      <c r="Q30" s="18" t="str">
        <f t="shared" si="16"/>
        <v/>
      </c>
      <c r="R30" s="18"/>
      <c r="S30" s="12"/>
      <c r="W30" s="167"/>
      <c r="X30" s="167"/>
      <c r="Y30" s="208"/>
      <c r="Z30" s="167"/>
      <c r="AA30" s="167"/>
      <c r="AB30" s="167"/>
      <c r="AC30" s="168"/>
    </row>
    <row r="31" spans="1:29" x14ac:dyDescent="0.35">
      <c r="A31" s="24" t="s">
        <v>386</v>
      </c>
      <c r="B31" s="77">
        <v>3</v>
      </c>
      <c r="C31" s="20" t="str">
        <f t="shared" si="24"/>
        <v>Hannah Kintu</v>
      </c>
      <c r="D31" s="30" t="str">
        <f t="shared" si="7"/>
        <v>HAWCS/Enfield</v>
      </c>
      <c r="E31" s="154">
        <v>28.2</v>
      </c>
      <c r="F31" s="146">
        <f>Decsheets!$V$7</f>
        <v>4</v>
      </c>
      <c r="G31" s="12"/>
      <c r="H31" s="12"/>
      <c r="I31" s="22"/>
      <c r="J31" s="18" t="str">
        <f t="shared" si="25"/>
        <v/>
      </c>
      <c r="K31" s="18" t="str">
        <f t="shared" si="16"/>
        <v/>
      </c>
      <c r="L31" s="18" t="str">
        <f t="shared" si="16"/>
        <v/>
      </c>
      <c r="M31" s="18" t="str">
        <f t="shared" si="16"/>
        <v/>
      </c>
      <c r="N31" s="18" t="str">
        <f t="shared" si="16"/>
        <v/>
      </c>
      <c r="O31" s="18">
        <f t="shared" si="16"/>
        <v>4</v>
      </c>
      <c r="P31" s="18" t="str">
        <f t="shared" si="16"/>
        <v/>
      </c>
      <c r="Q31" s="18" t="str">
        <f t="shared" si="16"/>
        <v/>
      </c>
      <c r="R31" s="18"/>
      <c r="S31" s="12"/>
      <c r="W31" s="167" t="s">
        <v>345</v>
      </c>
      <c r="X31" s="167"/>
      <c r="Y31" s="168"/>
      <c r="Z31" s="167"/>
      <c r="AA31" s="167" t="s">
        <v>346</v>
      </c>
      <c r="AB31" s="167"/>
      <c r="AC31" s="168"/>
    </row>
    <row r="32" spans="1:29" x14ac:dyDescent="0.35">
      <c r="A32" s="24" t="s">
        <v>425</v>
      </c>
      <c r="B32" s="77" t="s">
        <v>23</v>
      </c>
      <c r="C32" s="20" t="str">
        <f t="shared" si="24"/>
        <v>Naomi Arowolo</v>
      </c>
      <c r="D32" s="30" t="str">
        <f t="shared" si="7"/>
        <v>St Albans</v>
      </c>
      <c r="E32" s="154">
        <v>28.9</v>
      </c>
      <c r="F32" s="146">
        <f>Decsheets!$V$8</f>
        <v>3</v>
      </c>
      <c r="G32" s="12"/>
      <c r="H32" s="12"/>
      <c r="I32" s="22"/>
      <c r="J32" s="18">
        <f t="shared" si="25"/>
        <v>3</v>
      </c>
      <c r="K32" s="18" t="str">
        <f t="shared" si="16"/>
        <v/>
      </c>
      <c r="L32" s="18" t="str">
        <f t="shared" si="16"/>
        <v/>
      </c>
      <c r="M32" s="18" t="str">
        <f t="shared" si="16"/>
        <v/>
      </c>
      <c r="N32" s="18" t="str">
        <f t="shared" si="16"/>
        <v/>
      </c>
      <c r="O32" s="18" t="str">
        <f t="shared" si="16"/>
        <v/>
      </c>
      <c r="P32" s="18" t="str">
        <f t="shared" si="16"/>
        <v/>
      </c>
      <c r="Q32" s="18" t="str">
        <f t="shared" si="16"/>
        <v/>
      </c>
      <c r="R32" s="18"/>
      <c r="S32" s="12"/>
      <c r="W32" s="167" t="str">
        <f>$C61</f>
        <v>Poppy Fisher</v>
      </c>
      <c r="X32" s="167" t="str">
        <f>$D61</f>
        <v>St Albans</v>
      </c>
      <c r="Y32" s="168" t="str">
        <f>$E61</f>
        <v>2:26.7</v>
      </c>
      <c r="Z32" s="167"/>
      <c r="AA32" s="167" t="str">
        <f>$C69</f>
        <v>Martha Duncan</v>
      </c>
      <c r="AB32" s="167" t="str">
        <f>$D69</f>
        <v>St Albans</v>
      </c>
      <c r="AC32" s="168" t="str">
        <f>$E69</f>
        <v>2:35.8</v>
      </c>
    </row>
    <row r="33" spans="1:29" x14ac:dyDescent="0.35">
      <c r="A33" s="24" t="s">
        <v>432</v>
      </c>
      <c r="B33" s="77" t="s">
        <v>24</v>
      </c>
      <c r="C33" s="20" t="str">
        <f t="shared" si="24"/>
        <v>Phoebe Miller</v>
      </c>
      <c r="D33" s="30" t="str">
        <f t="shared" si="7"/>
        <v>Dacorum &amp; T</v>
      </c>
      <c r="E33" s="154">
        <v>29.6</v>
      </c>
      <c r="F33" s="146">
        <f>Decsheets!$V$9</f>
        <v>2</v>
      </c>
      <c r="G33" s="12"/>
      <c r="H33" s="12"/>
      <c r="I33" s="22"/>
      <c r="J33" s="18" t="str">
        <f t="shared" si="25"/>
        <v/>
      </c>
      <c r="K33" s="18" t="str">
        <f t="shared" si="16"/>
        <v/>
      </c>
      <c r="L33" s="18" t="str">
        <f t="shared" si="16"/>
        <v/>
      </c>
      <c r="M33" s="18">
        <f t="shared" si="16"/>
        <v>2</v>
      </c>
      <c r="N33" s="18" t="str">
        <f t="shared" si="16"/>
        <v/>
      </c>
      <c r="O33" s="18" t="str">
        <f t="shared" si="16"/>
        <v/>
      </c>
      <c r="P33" s="18" t="str">
        <f t="shared" si="16"/>
        <v/>
      </c>
      <c r="Q33" s="18" t="str">
        <f t="shared" si="16"/>
        <v/>
      </c>
      <c r="R33" s="18"/>
      <c r="S33" s="12"/>
      <c r="W33" s="167" t="str">
        <f t="shared" ref="W33:W38" si="26">$C62</f>
        <v>Mya Mairs Ingram</v>
      </c>
      <c r="X33" s="167" t="str">
        <f t="shared" ref="X33:X38" si="27">$D62</f>
        <v>Shaftesbury</v>
      </c>
      <c r="Y33" s="168" t="str">
        <f t="shared" ref="Y33:Y38" si="28">$E62</f>
        <v>2:31.0</v>
      </c>
      <c r="Z33" s="167"/>
      <c r="AA33" s="167" t="str">
        <f t="shared" ref="AA33:AA38" si="29">$C70</f>
        <v xml:space="preserve">Lauren Wood </v>
      </c>
      <c r="AB33" s="167" t="str">
        <f t="shared" ref="AB33:AB38" si="30">$D70</f>
        <v>Watford</v>
      </c>
      <c r="AC33" s="168" t="str">
        <f t="shared" ref="AC33:AC38" si="31">$E70</f>
        <v>2:36.6</v>
      </c>
    </row>
    <row r="34" spans="1:29" x14ac:dyDescent="0.35">
      <c r="A34" s="24" t="s">
        <v>430</v>
      </c>
      <c r="B34" s="77" t="s">
        <v>25</v>
      </c>
      <c r="C34" s="20" t="str">
        <f t="shared" si="24"/>
        <v>Bethany Botheras</v>
      </c>
      <c r="D34" s="30" t="str">
        <f t="shared" si="7"/>
        <v>Herts Phoenix</v>
      </c>
      <c r="E34" s="154">
        <v>29.7</v>
      </c>
      <c r="F34" s="146">
        <f>Decsheets!$V$10</f>
        <v>1</v>
      </c>
      <c r="G34" s="12"/>
      <c r="H34" s="12"/>
      <c r="I34" s="22"/>
      <c r="J34" s="18" t="str">
        <f t="shared" si="25"/>
        <v/>
      </c>
      <c r="K34" s="18" t="str">
        <f t="shared" si="16"/>
        <v/>
      </c>
      <c r="L34" s="18">
        <f t="shared" si="16"/>
        <v>1</v>
      </c>
      <c r="M34" s="18" t="str">
        <f t="shared" si="16"/>
        <v/>
      </c>
      <c r="N34" s="18" t="str">
        <f t="shared" si="16"/>
        <v/>
      </c>
      <c r="O34" s="18" t="str">
        <f t="shared" si="16"/>
        <v/>
      </c>
      <c r="P34" s="18" t="str">
        <f t="shared" si="16"/>
        <v/>
      </c>
      <c r="Q34" s="18" t="str">
        <f t="shared" si="16"/>
        <v/>
      </c>
      <c r="R34" s="18"/>
      <c r="S34" s="12"/>
      <c r="W34" s="167" t="str">
        <f t="shared" si="26"/>
        <v>Alice-May Scott-Denness</v>
      </c>
      <c r="X34" s="167" t="str">
        <f t="shared" si="27"/>
        <v>HAWCS/Enfield</v>
      </c>
      <c r="Y34" s="168" t="str">
        <f t="shared" si="28"/>
        <v>2:32.4</v>
      </c>
      <c r="Z34" s="167"/>
      <c r="AA34" s="167" t="str">
        <f t="shared" si="29"/>
        <v>Poppy Webster</v>
      </c>
      <c r="AB34" s="167" t="str">
        <f t="shared" si="30"/>
        <v>Dacorum &amp; T</v>
      </c>
      <c r="AC34" s="168" t="str">
        <f t="shared" si="31"/>
        <v>2:39.2</v>
      </c>
    </row>
    <row r="35" spans="1:29" x14ac:dyDescent="0.35">
      <c r="A35" s="24"/>
      <c r="B35" s="77">
        <v>7</v>
      </c>
      <c r="C35" s="20" t="str">
        <f t="shared" si="24"/>
        <v/>
      </c>
      <c r="D35" s="30" t="str">
        <f t="shared" si="7"/>
        <v/>
      </c>
      <c r="E35" s="154" t="s">
        <v>296</v>
      </c>
      <c r="F35" s="146">
        <f>Decsheets!$V$11</f>
        <v>0</v>
      </c>
      <c r="G35" s="12"/>
      <c r="H35" s="12"/>
      <c r="I35" s="22"/>
      <c r="J35" s="18" t="str">
        <f t="shared" si="25"/>
        <v/>
      </c>
      <c r="K35" s="18" t="str">
        <f t="shared" ref="K35:Q35" si="32">IF($A35="","",IF(LEFT($A35,1)=K$12,$F35,""))</f>
        <v/>
      </c>
      <c r="L35" s="18" t="str">
        <f t="shared" si="32"/>
        <v/>
      </c>
      <c r="M35" s="18" t="str">
        <f t="shared" si="32"/>
        <v/>
      </c>
      <c r="N35" s="18" t="str">
        <f t="shared" si="32"/>
        <v/>
      </c>
      <c r="O35" s="18" t="str">
        <f t="shared" si="32"/>
        <v/>
      </c>
      <c r="P35" s="18" t="str">
        <f t="shared" si="32"/>
        <v/>
      </c>
      <c r="Q35" s="18" t="str">
        <f t="shared" si="32"/>
        <v/>
      </c>
      <c r="R35" s="18">
        <f>SUM(Decsheets!$V$5:$V$13)-(SUM(J29:P35))</f>
        <v>0</v>
      </c>
      <c r="S35" s="12"/>
      <c r="W35" s="167" t="str">
        <f t="shared" si="26"/>
        <v>Thalia Mann</v>
      </c>
      <c r="X35" s="167" t="str">
        <f t="shared" si="27"/>
        <v>Watford</v>
      </c>
      <c r="Y35" s="168" t="str">
        <f t="shared" si="28"/>
        <v>2:35.2</v>
      </c>
      <c r="Z35" s="167"/>
      <c r="AA35" s="167" t="str">
        <f t="shared" si="29"/>
        <v/>
      </c>
      <c r="AB35" s="167" t="str">
        <f t="shared" si="30"/>
        <v/>
      </c>
      <c r="AC35" s="168" t="str">
        <f t="shared" si="31"/>
        <v>.</v>
      </c>
    </row>
    <row r="36" spans="1:29" s="2" customFormat="1" x14ac:dyDescent="0.35">
      <c r="A36" s="15" t="s">
        <v>3</v>
      </c>
      <c r="B36" s="76"/>
      <c r="C36" s="23" t="s">
        <v>165</v>
      </c>
      <c r="D36" s="151" t="s">
        <v>336</v>
      </c>
      <c r="E36" s="153" t="s">
        <v>296</v>
      </c>
      <c r="F36" s="144"/>
      <c r="G36" s="12"/>
      <c r="H36" s="12"/>
      <c r="I36" s="12"/>
      <c r="J36" s="18"/>
      <c r="K36" s="18"/>
      <c r="L36" s="18"/>
      <c r="M36" s="18"/>
      <c r="N36" s="18"/>
      <c r="O36" s="18"/>
      <c r="P36" s="18"/>
      <c r="Q36" s="18"/>
      <c r="R36" s="18"/>
      <c r="S36" s="12" t="s">
        <v>31</v>
      </c>
      <c r="W36" s="167" t="str">
        <f t="shared" si="26"/>
        <v>Phoebe Goss</v>
      </c>
      <c r="X36" s="167" t="str">
        <f t="shared" si="27"/>
        <v>Dacorum &amp; T</v>
      </c>
      <c r="Y36" s="168" t="str">
        <f t="shared" si="28"/>
        <v>2:38.0</v>
      </c>
      <c r="Z36" s="167"/>
      <c r="AA36" s="167" t="str">
        <f t="shared" si="29"/>
        <v/>
      </c>
      <c r="AB36" s="167" t="str">
        <f t="shared" si="30"/>
        <v/>
      </c>
      <c r="AC36" s="168" t="str">
        <f t="shared" si="31"/>
        <v>.</v>
      </c>
    </row>
    <row r="37" spans="1:29" x14ac:dyDescent="0.35">
      <c r="A37" s="19" t="s">
        <v>822</v>
      </c>
      <c r="B37" s="77">
        <v>1</v>
      </c>
      <c r="C37" s="20" t="str">
        <f t="shared" ref="C37:C43" si="33">IF(A37="","",VLOOKUP($A$36,IF(LEN(A37)=2,U15GB,U15GA),VLOOKUP(LEFT(A37,1),club,6,FALSE),FALSE))</f>
        <v>Abigail Charles Ojo</v>
      </c>
      <c r="D37" s="20" t="str">
        <f t="shared" si="7"/>
        <v>Watford</v>
      </c>
      <c r="E37" s="154">
        <v>28.1</v>
      </c>
      <c r="F37" s="146">
        <f>Decsheets!$V$5</f>
        <v>6</v>
      </c>
      <c r="G37" s="12"/>
      <c r="H37" s="12"/>
      <c r="I37" s="22"/>
      <c r="J37" s="18" t="str">
        <f t="shared" ref="J37:Q43" si="34">IF($A37="","",IF(LEFT($A37,1)=J$12,$F37,""))</f>
        <v/>
      </c>
      <c r="K37" s="18">
        <f t="shared" si="34"/>
        <v>6</v>
      </c>
      <c r="L37" s="18" t="str">
        <f t="shared" si="34"/>
        <v/>
      </c>
      <c r="M37" s="18" t="str">
        <f t="shared" si="34"/>
        <v/>
      </c>
      <c r="N37" s="18" t="str">
        <f t="shared" si="34"/>
        <v/>
      </c>
      <c r="O37" s="18" t="str">
        <f t="shared" si="34"/>
        <v/>
      </c>
      <c r="P37" s="18" t="str">
        <f t="shared" si="34"/>
        <v/>
      </c>
      <c r="Q37" s="18" t="str">
        <f t="shared" si="34"/>
        <v/>
      </c>
      <c r="R37" s="18"/>
      <c r="S37" s="12"/>
      <c r="W37" s="167" t="str">
        <f t="shared" si="26"/>
        <v/>
      </c>
      <c r="X37" s="167" t="str">
        <f t="shared" si="27"/>
        <v/>
      </c>
      <c r="Y37" s="168" t="str">
        <f t="shared" si="28"/>
        <v>.</v>
      </c>
      <c r="Z37" s="167"/>
      <c r="AA37" s="167" t="str">
        <f t="shared" si="29"/>
        <v/>
      </c>
      <c r="AB37" s="167" t="str">
        <f t="shared" si="30"/>
        <v/>
      </c>
      <c r="AC37" s="168" t="str">
        <f t="shared" si="31"/>
        <v>.</v>
      </c>
    </row>
    <row r="38" spans="1:29" x14ac:dyDescent="0.35">
      <c r="A38" s="19" t="s">
        <v>824</v>
      </c>
      <c r="B38" s="77">
        <v>2</v>
      </c>
      <c r="C38" s="20" t="str">
        <f t="shared" si="33"/>
        <v>Onyebuchi Odiaka</v>
      </c>
      <c r="D38" s="20" t="str">
        <f t="shared" si="7"/>
        <v>Shaftesbury</v>
      </c>
      <c r="E38" s="154">
        <v>28.6</v>
      </c>
      <c r="F38" s="146">
        <f>Decsheets!$V$6</f>
        <v>5</v>
      </c>
      <c r="G38" s="12"/>
      <c r="H38" s="12"/>
      <c r="I38" s="22"/>
      <c r="J38" s="18" t="str">
        <f t="shared" si="34"/>
        <v/>
      </c>
      <c r="K38" s="18" t="str">
        <f t="shared" si="34"/>
        <v/>
      </c>
      <c r="L38" s="18" t="str">
        <f t="shared" si="34"/>
        <v/>
      </c>
      <c r="M38" s="18" t="str">
        <f t="shared" si="34"/>
        <v/>
      </c>
      <c r="N38" s="18">
        <f t="shared" si="34"/>
        <v>5</v>
      </c>
      <c r="O38" s="18" t="str">
        <f t="shared" si="34"/>
        <v/>
      </c>
      <c r="P38" s="18" t="str">
        <f t="shared" si="34"/>
        <v/>
      </c>
      <c r="Q38" s="18" t="str">
        <f t="shared" si="34"/>
        <v/>
      </c>
      <c r="R38" s="18"/>
      <c r="S38" s="12"/>
      <c r="W38" s="167" t="str">
        <f t="shared" si="26"/>
        <v/>
      </c>
      <c r="X38" s="167" t="str">
        <f t="shared" si="27"/>
        <v/>
      </c>
      <c r="Y38" s="168" t="str">
        <f t="shared" si="28"/>
        <v>.</v>
      </c>
      <c r="Z38" s="167"/>
      <c r="AA38" s="167" t="str">
        <f t="shared" si="29"/>
        <v/>
      </c>
      <c r="AB38" s="167" t="str">
        <f t="shared" si="30"/>
        <v/>
      </c>
      <c r="AC38" s="168" t="str">
        <f t="shared" si="31"/>
        <v>.</v>
      </c>
    </row>
    <row r="39" spans="1:29" x14ac:dyDescent="0.35">
      <c r="A39" s="19" t="s">
        <v>825</v>
      </c>
      <c r="B39" s="77">
        <v>3</v>
      </c>
      <c r="C39" s="20" t="str">
        <f t="shared" si="33"/>
        <v>Lucy Bevan</v>
      </c>
      <c r="D39" s="20" t="str">
        <f t="shared" si="7"/>
        <v>Dacorum &amp; T</v>
      </c>
      <c r="E39" s="154">
        <v>28.9</v>
      </c>
      <c r="F39" s="146">
        <f>Decsheets!$V$7</f>
        <v>4</v>
      </c>
      <c r="G39" s="12"/>
      <c r="H39" s="12"/>
      <c r="I39" s="22"/>
      <c r="J39" s="18" t="str">
        <f t="shared" si="34"/>
        <v/>
      </c>
      <c r="K39" s="18" t="str">
        <f t="shared" si="34"/>
        <v/>
      </c>
      <c r="L39" s="18" t="str">
        <f t="shared" si="34"/>
        <v/>
      </c>
      <c r="M39" s="18">
        <f t="shared" si="34"/>
        <v>4</v>
      </c>
      <c r="N39" s="18" t="str">
        <f t="shared" si="34"/>
        <v/>
      </c>
      <c r="O39" s="18" t="str">
        <f t="shared" si="34"/>
        <v/>
      </c>
      <c r="P39" s="18" t="str">
        <f t="shared" si="34"/>
        <v/>
      </c>
      <c r="Q39" s="18" t="str">
        <f t="shared" si="34"/>
        <v/>
      </c>
      <c r="R39" s="18"/>
      <c r="S39" s="12"/>
      <c r="W39" s="167"/>
      <c r="X39" s="167"/>
      <c r="Y39" s="168"/>
      <c r="Z39" s="167"/>
      <c r="AA39" s="167"/>
      <c r="AB39" s="167"/>
      <c r="AC39" s="168"/>
    </row>
    <row r="40" spans="1:29" x14ac:dyDescent="0.35">
      <c r="A40" s="19" t="s">
        <v>821</v>
      </c>
      <c r="B40" s="77" t="s">
        <v>23</v>
      </c>
      <c r="C40" s="20" t="str">
        <f t="shared" si="33"/>
        <v>Kashish Bhasin</v>
      </c>
      <c r="D40" s="20" t="str">
        <f t="shared" si="7"/>
        <v>Herts Phoenix</v>
      </c>
      <c r="E40" s="154">
        <v>35.799999999999997</v>
      </c>
      <c r="F40" s="146">
        <f>Decsheets!$V$8</f>
        <v>3</v>
      </c>
      <c r="G40" s="12"/>
      <c r="H40" s="12"/>
      <c r="I40" s="22"/>
      <c r="J40" s="18" t="str">
        <f t="shared" si="34"/>
        <v/>
      </c>
      <c r="K40" s="18" t="str">
        <f t="shared" si="34"/>
        <v/>
      </c>
      <c r="L40" s="18">
        <f t="shared" si="34"/>
        <v>3</v>
      </c>
      <c r="M40" s="18" t="str">
        <f t="shared" si="34"/>
        <v/>
      </c>
      <c r="N40" s="18" t="str">
        <f t="shared" si="34"/>
        <v/>
      </c>
      <c r="O40" s="18" t="str">
        <f t="shared" si="34"/>
        <v/>
      </c>
      <c r="P40" s="18" t="str">
        <f t="shared" si="34"/>
        <v/>
      </c>
      <c r="Q40" s="18" t="str">
        <f t="shared" si="34"/>
        <v/>
      </c>
      <c r="R40" s="18"/>
      <c r="S40" s="12"/>
      <c r="W40" s="167" t="s">
        <v>347</v>
      </c>
      <c r="X40" s="167"/>
      <c r="Y40" s="168"/>
      <c r="Z40" s="167"/>
      <c r="AA40" s="167" t="s">
        <v>348</v>
      </c>
      <c r="AB40" s="167"/>
      <c r="AC40" s="168"/>
    </row>
    <row r="41" spans="1:29" x14ac:dyDescent="0.35">
      <c r="A41" s="19"/>
      <c r="B41" s="77" t="s">
        <v>24</v>
      </c>
      <c r="C41" s="20" t="str">
        <f t="shared" si="33"/>
        <v/>
      </c>
      <c r="D41" s="20" t="str">
        <f t="shared" si="7"/>
        <v/>
      </c>
      <c r="E41" s="154" t="s">
        <v>296</v>
      </c>
      <c r="F41" s="146">
        <f>Decsheets!$V$9</f>
        <v>2</v>
      </c>
      <c r="G41" s="12"/>
      <c r="H41" s="12"/>
      <c r="I41" s="22"/>
      <c r="J41" s="18" t="str">
        <f t="shared" si="34"/>
        <v/>
      </c>
      <c r="K41" s="18" t="str">
        <f t="shared" si="34"/>
        <v/>
      </c>
      <c r="L41" s="18" t="str">
        <f t="shared" si="34"/>
        <v/>
      </c>
      <c r="M41" s="18" t="str">
        <f t="shared" si="34"/>
        <v/>
      </c>
      <c r="N41" s="18" t="str">
        <f t="shared" si="34"/>
        <v/>
      </c>
      <c r="O41" s="18" t="str">
        <f t="shared" si="34"/>
        <v/>
      </c>
      <c r="P41" s="18" t="str">
        <f t="shared" si="34"/>
        <v/>
      </c>
      <c r="Q41" s="18" t="str">
        <f t="shared" si="34"/>
        <v/>
      </c>
      <c r="R41" s="18"/>
      <c r="S41" s="12"/>
      <c r="W41" s="167" t="str">
        <f>$C77</f>
        <v>Nancie Bateson</v>
      </c>
      <c r="X41" s="167" t="str">
        <f>$D77</f>
        <v>Dacorum &amp; T</v>
      </c>
      <c r="Y41" s="168" t="str">
        <f>$E77</f>
        <v>5:10.4</v>
      </c>
      <c r="Z41" s="167"/>
      <c r="AA41" s="167" t="str">
        <f>$C85</f>
        <v>Phoebe Music</v>
      </c>
      <c r="AB41" s="167" t="str">
        <f>$D85</f>
        <v>Shaftesbury</v>
      </c>
      <c r="AC41" s="168" t="str">
        <f>$E85</f>
        <v>5:36.6</v>
      </c>
    </row>
    <row r="42" spans="1:29" x14ac:dyDescent="0.35">
      <c r="A42" s="19"/>
      <c r="B42" s="77" t="s">
        <v>25</v>
      </c>
      <c r="C42" s="20" t="str">
        <f t="shared" si="33"/>
        <v/>
      </c>
      <c r="D42" s="20" t="str">
        <f t="shared" si="7"/>
        <v/>
      </c>
      <c r="E42" s="154" t="s">
        <v>296</v>
      </c>
      <c r="F42" s="146">
        <f>Decsheets!$V$10</f>
        <v>1</v>
      </c>
      <c r="G42" s="12"/>
      <c r="H42" s="12"/>
      <c r="I42" s="22"/>
      <c r="J42" s="18" t="str">
        <f t="shared" si="34"/>
        <v/>
      </c>
      <c r="K42" s="18" t="str">
        <f t="shared" si="34"/>
        <v/>
      </c>
      <c r="L42" s="18" t="str">
        <f t="shared" si="34"/>
        <v/>
      </c>
      <c r="M42" s="18" t="str">
        <f t="shared" si="34"/>
        <v/>
      </c>
      <c r="N42" s="18" t="str">
        <f t="shared" si="34"/>
        <v/>
      </c>
      <c r="O42" s="18" t="str">
        <f t="shared" si="34"/>
        <v/>
      </c>
      <c r="P42" s="18" t="str">
        <f t="shared" si="34"/>
        <v/>
      </c>
      <c r="Q42" s="18" t="str">
        <f t="shared" si="34"/>
        <v/>
      </c>
      <c r="R42" s="18"/>
      <c r="S42" s="12"/>
      <c r="W42" s="167" t="str">
        <f t="shared" ref="W42:W47" si="35">$C78</f>
        <v>Dina Silverman</v>
      </c>
      <c r="X42" s="167" t="str">
        <f t="shared" ref="X42:X47" si="36">$D78</f>
        <v>Shaftesbury</v>
      </c>
      <c r="Y42" s="168" t="str">
        <f t="shared" ref="Y42:Y47" si="37">$E78</f>
        <v>5:10.4</v>
      </c>
      <c r="Z42" s="167"/>
      <c r="AA42" s="167" t="str">
        <f t="shared" ref="AA42:AA47" si="38">$C86</f>
        <v>India McCalla-Leacy</v>
      </c>
      <c r="AB42" s="167" t="str">
        <f t="shared" ref="AB42:AB47" si="39">$D86</f>
        <v>Dacorum &amp; T</v>
      </c>
      <c r="AC42" s="168" t="str">
        <f t="shared" ref="AC42:AC47" si="40">$E86</f>
        <v>5:44.9</v>
      </c>
    </row>
    <row r="43" spans="1:29" x14ac:dyDescent="0.35">
      <c r="A43" s="19"/>
      <c r="B43" s="77">
        <v>7</v>
      </c>
      <c r="C43" s="20" t="str">
        <f t="shared" si="33"/>
        <v/>
      </c>
      <c r="D43" s="20" t="str">
        <f t="shared" si="7"/>
        <v/>
      </c>
      <c r="E43" s="154" t="s">
        <v>296</v>
      </c>
      <c r="F43" s="146">
        <f>Decsheets!$V$11</f>
        <v>0</v>
      </c>
      <c r="G43" s="12"/>
      <c r="H43" s="12"/>
      <c r="I43" s="22"/>
      <c r="J43" s="18" t="str">
        <f t="shared" si="34"/>
        <v/>
      </c>
      <c r="K43" s="18" t="str">
        <f t="shared" si="34"/>
        <v/>
      </c>
      <c r="L43" s="18" t="str">
        <f t="shared" si="34"/>
        <v/>
      </c>
      <c r="M43" s="18" t="str">
        <f t="shared" si="34"/>
        <v/>
      </c>
      <c r="N43" s="18" t="str">
        <f t="shared" si="34"/>
        <v/>
      </c>
      <c r="O43" s="18" t="str">
        <f t="shared" si="34"/>
        <v/>
      </c>
      <c r="P43" s="18" t="str">
        <f t="shared" si="34"/>
        <v/>
      </c>
      <c r="Q43" s="18" t="str">
        <f t="shared" si="34"/>
        <v/>
      </c>
      <c r="R43" s="18">
        <f>SUM(Decsheets!$V$5:$V$13)-(SUM(J37:P43))</f>
        <v>3</v>
      </c>
      <c r="S43" s="12"/>
      <c r="W43" s="167" t="str">
        <f t="shared" si="35"/>
        <v xml:space="preserve">Gina Luckhurst </v>
      </c>
      <c r="X43" s="167" t="str">
        <f t="shared" si="36"/>
        <v>Watford</v>
      </c>
      <c r="Y43" s="168" t="str">
        <f t="shared" si="37"/>
        <v>5:28.5</v>
      </c>
      <c r="Z43" s="167"/>
      <c r="AA43" s="167" t="str">
        <f t="shared" si="38"/>
        <v/>
      </c>
      <c r="AB43" s="167" t="str">
        <f t="shared" si="39"/>
        <v/>
      </c>
      <c r="AC43" s="168" t="str">
        <f t="shared" si="40"/>
        <v>.</v>
      </c>
    </row>
    <row r="44" spans="1:29" s="2" customFormat="1" x14ac:dyDescent="0.35">
      <c r="A44" s="15" t="s">
        <v>86</v>
      </c>
      <c r="B44" s="76"/>
      <c r="C44" s="25" t="s">
        <v>166</v>
      </c>
      <c r="D44" s="26"/>
      <c r="E44" s="160" t="s">
        <v>296</v>
      </c>
      <c r="F44" s="144"/>
      <c r="G44" s="12"/>
      <c r="H44" s="12"/>
      <c r="I44" s="12"/>
      <c r="J44" s="18"/>
      <c r="K44" s="18"/>
      <c r="L44" s="18"/>
      <c r="M44" s="18"/>
      <c r="N44" s="18"/>
      <c r="O44" s="18"/>
      <c r="P44" s="18"/>
      <c r="Q44" s="18"/>
      <c r="R44" s="18"/>
      <c r="S44" s="12" t="s">
        <v>109</v>
      </c>
      <c r="W44" s="167" t="str">
        <f t="shared" si="35"/>
        <v/>
      </c>
      <c r="X44" s="167" t="str">
        <f t="shared" si="36"/>
        <v/>
      </c>
      <c r="Y44" s="168" t="str">
        <f t="shared" si="37"/>
        <v>.</v>
      </c>
      <c r="Z44" s="167"/>
      <c r="AA44" s="167" t="str">
        <f t="shared" si="38"/>
        <v/>
      </c>
      <c r="AB44" s="167" t="str">
        <f t="shared" si="39"/>
        <v/>
      </c>
      <c r="AC44" s="168" t="str">
        <f t="shared" si="40"/>
        <v>.</v>
      </c>
    </row>
    <row r="45" spans="1:29" x14ac:dyDescent="0.35">
      <c r="A45" s="5" t="s">
        <v>428</v>
      </c>
      <c r="B45" s="77">
        <v>1</v>
      </c>
      <c r="C45" s="20" t="str">
        <f t="shared" ref="C45:C51" si="41">IF(A45="","",VLOOKUP($A$44,IF(LEN(A45)=2,U15GB,U15GA),VLOOKUP(LEFT(A45,1),club,6,FALSE),FALSE))</f>
        <v xml:space="preserve">Thalia Mann </v>
      </c>
      <c r="D45" s="20" t="str">
        <f t="shared" si="7"/>
        <v>Watford</v>
      </c>
      <c r="E45" s="154">
        <v>44.7</v>
      </c>
      <c r="F45" s="146">
        <f>Decsheets!$V$5</f>
        <v>6</v>
      </c>
      <c r="G45" s="12"/>
      <c r="H45" s="12"/>
      <c r="I45" s="22"/>
      <c r="J45" s="18" t="str">
        <f t="shared" ref="J45:Q59" si="42">IF($A45="","",IF(LEFT($A45,1)=J$12,$F45,""))</f>
        <v/>
      </c>
      <c r="K45" s="18">
        <f t="shared" si="42"/>
        <v>6</v>
      </c>
      <c r="L45" s="18" t="str">
        <f t="shared" si="42"/>
        <v/>
      </c>
      <c r="M45" s="18" t="str">
        <f t="shared" si="42"/>
        <v/>
      </c>
      <c r="N45" s="18" t="str">
        <f t="shared" si="42"/>
        <v/>
      </c>
      <c r="O45" s="18" t="str">
        <f t="shared" si="42"/>
        <v/>
      </c>
      <c r="P45" s="18" t="str">
        <f t="shared" si="42"/>
        <v/>
      </c>
      <c r="Q45" s="18" t="str">
        <f t="shared" si="42"/>
        <v/>
      </c>
      <c r="R45" s="18"/>
      <c r="S45" s="12"/>
      <c r="W45" s="167" t="str">
        <f t="shared" si="35"/>
        <v/>
      </c>
      <c r="X45" s="167" t="str">
        <f t="shared" si="36"/>
        <v/>
      </c>
      <c r="Y45" s="168" t="str">
        <f t="shared" si="37"/>
        <v>.</v>
      </c>
      <c r="Z45" s="167"/>
      <c r="AA45" s="167" t="str">
        <f t="shared" si="38"/>
        <v/>
      </c>
      <c r="AB45" s="167" t="str">
        <f t="shared" si="39"/>
        <v/>
      </c>
      <c r="AC45" s="168" t="str">
        <f t="shared" si="40"/>
        <v>.</v>
      </c>
    </row>
    <row r="46" spans="1:29" x14ac:dyDescent="0.35">
      <c r="A46" s="5" t="s">
        <v>434</v>
      </c>
      <c r="B46" s="77">
        <v>2</v>
      </c>
      <c r="C46" s="20" t="str">
        <f t="shared" si="41"/>
        <v>Macie Sutherland</v>
      </c>
      <c r="D46" s="20" t="str">
        <f t="shared" si="7"/>
        <v>Shaftesbury</v>
      </c>
      <c r="E46" s="154">
        <v>44.9</v>
      </c>
      <c r="F46" s="146">
        <f>Decsheets!$V$6</f>
        <v>5</v>
      </c>
      <c r="G46" s="12"/>
      <c r="H46" s="12"/>
      <c r="I46" s="22"/>
      <c r="J46" s="18" t="str">
        <f t="shared" si="42"/>
        <v/>
      </c>
      <c r="K46" s="18" t="str">
        <f t="shared" si="42"/>
        <v/>
      </c>
      <c r="L46" s="18" t="str">
        <f t="shared" si="42"/>
        <v/>
      </c>
      <c r="M46" s="18" t="str">
        <f t="shared" si="42"/>
        <v/>
      </c>
      <c r="N46" s="18">
        <f t="shared" si="42"/>
        <v>5</v>
      </c>
      <c r="O46" s="18" t="str">
        <f t="shared" si="42"/>
        <v/>
      </c>
      <c r="P46" s="18" t="str">
        <f t="shared" si="42"/>
        <v/>
      </c>
      <c r="Q46" s="18" t="str">
        <f t="shared" si="42"/>
        <v/>
      </c>
      <c r="R46" s="18"/>
      <c r="S46" s="12"/>
      <c r="W46" s="167" t="str">
        <f t="shared" si="35"/>
        <v/>
      </c>
      <c r="X46" s="167" t="str">
        <f t="shared" si="36"/>
        <v/>
      </c>
      <c r="Y46" s="168" t="str">
        <f t="shared" si="37"/>
        <v>.</v>
      </c>
      <c r="Z46" s="167"/>
      <c r="AA46" s="167" t="str">
        <f t="shared" si="38"/>
        <v/>
      </c>
      <c r="AB46" s="167" t="str">
        <f t="shared" si="39"/>
        <v/>
      </c>
      <c r="AC46" s="168" t="str">
        <f t="shared" si="40"/>
        <v>.</v>
      </c>
    </row>
    <row r="47" spans="1:29" x14ac:dyDescent="0.35">
      <c r="A47" s="5" t="s">
        <v>386</v>
      </c>
      <c r="B47" s="77">
        <v>3</v>
      </c>
      <c r="C47" s="20" t="str">
        <f t="shared" si="41"/>
        <v>Ariarne Charles-West</v>
      </c>
      <c r="D47" s="20" t="str">
        <f t="shared" si="7"/>
        <v>HAWCS/Enfield</v>
      </c>
      <c r="E47" s="154">
        <v>45.9</v>
      </c>
      <c r="F47" s="146">
        <f>Decsheets!$V$7</f>
        <v>4</v>
      </c>
      <c r="G47" s="12"/>
      <c r="H47" s="12"/>
      <c r="I47" s="22"/>
      <c r="J47" s="18" t="str">
        <f t="shared" si="42"/>
        <v/>
      </c>
      <c r="K47" s="18" t="str">
        <f t="shared" si="42"/>
        <v/>
      </c>
      <c r="L47" s="18" t="str">
        <f t="shared" si="42"/>
        <v/>
      </c>
      <c r="M47" s="18" t="str">
        <f t="shared" si="42"/>
        <v/>
      </c>
      <c r="N47" s="18" t="str">
        <f t="shared" si="42"/>
        <v/>
      </c>
      <c r="O47" s="18">
        <f t="shared" si="42"/>
        <v>4</v>
      </c>
      <c r="P47" s="18" t="str">
        <f t="shared" si="42"/>
        <v/>
      </c>
      <c r="Q47" s="18" t="str">
        <f t="shared" si="42"/>
        <v/>
      </c>
      <c r="R47" s="18"/>
      <c r="S47" s="12"/>
      <c r="W47" s="167" t="str">
        <f t="shared" si="35"/>
        <v/>
      </c>
      <c r="X47" s="167" t="str">
        <f t="shared" si="36"/>
        <v/>
      </c>
      <c r="Y47" s="168" t="str">
        <f t="shared" si="37"/>
        <v>.</v>
      </c>
      <c r="Z47" s="167"/>
      <c r="AA47" s="167" t="str">
        <f t="shared" si="38"/>
        <v/>
      </c>
      <c r="AB47" s="167" t="str">
        <f t="shared" si="39"/>
        <v/>
      </c>
      <c r="AC47" s="168" t="str">
        <f t="shared" si="40"/>
        <v>.</v>
      </c>
    </row>
    <row r="48" spans="1:29" x14ac:dyDescent="0.35">
      <c r="A48" s="5" t="s">
        <v>430</v>
      </c>
      <c r="B48" s="77" t="s">
        <v>23</v>
      </c>
      <c r="C48" s="20" t="str">
        <f t="shared" si="41"/>
        <v>Bethany Botheras</v>
      </c>
      <c r="D48" s="20" t="str">
        <f t="shared" si="7"/>
        <v>Herts Phoenix</v>
      </c>
      <c r="E48" s="154">
        <v>46.3</v>
      </c>
      <c r="F48" s="146">
        <f>Decsheets!$V$8</f>
        <v>3</v>
      </c>
      <c r="G48" s="12"/>
      <c r="H48" s="12"/>
      <c r="I48" s="22"/>
      <c r="J48" s="18" t="str">
        <f t="shared" si="42"/>
        <v/>
      </c>
      <c r="K48" s="18" t="str">
        <f t="shared" si="42"/>
        <v/>
      </c>
      <c r="L48" s="18">
        <f t="shared" si="42"/>
        <v>3</v>
      </c>
      <c r="M48" s="18" t="str">
        <f t="shared" si="42"/>
        <v/>
      </c>
      <c r="N48" s="18" t="str">
        <f t="shared" si="42"/>
        <v/>
      </c>
      <c r="O48" s="18" t="str">
        <f t="shared" si="42"/>
        <v/>
      </c>
      <c r="P48" s="18" t="str">
        <f t="shared" si="42"/>
        <v/>
      </c>
      <c r="Q48" s="18" t="str">
        <f t="shared" si="42"/>
        <v/>
      </c>
      <c r="R48" s="18"/>
      <c r="S48" s="12"/>
      <c r="W48" s="167"/>
      <c r="X48" s="167"/>
      <c r="Y48" s="168"/>
      <c r="Z48" s="167"/>
      <c r="AA48" s="167"/>
      <c r="AB48" s="167"/>
      <c r="AC48" s="168"/>
    </row>
    <row r="49" spans="1:29" x14ac:dyDescent="0.35">
      <c r="A49" s="5" t="s">
        <v>425</v>
      </c>
      <c r="B49" s="77" t="s">
        <v>24</v>
      </c>
      <c r="C49" s="20" t="str">
        <f t="shared" si="41"/>
        <v>Beckie Cray</v>
      </c>
      <c r="D49" s="20" t="str">
        <f t="shared" si="7"/>
        <v>St Albans</v>
      </c>
      <c r="E49" s="154">
        <v>47.9</v>
      </c>
      <c r="F49" s="146">
        <f>Decsheets!$V$9</f>
        <v>2</v>
      </c>
      <c r="G49" s="12"/>
      <c r="H49" s="12"/>
      <c r="I49" s="22"/>
      <c r="J49" s="18">
        <f t="shared" si="42"/>
        <v>2</v>
      </c>
      <c r="K49" s="18" t="str">
        <f t="shared" si="42"/>
        <v/>
      </c>
      <c r="L49" s="18" t="str">
        <f t="shared" si="42"/>
        <v/>
      </c>
      <c r="M49" s="18" t="str">
        <f t="shared" si="42"/>
        <v/>
      </c>
      <c r="N49" s="18" t="str">
        <f t="shared" si="42"/>
        <v/>
      </c>
      <c r="O49" s="18" t="str">
        <f t="shared" si="42"/>
        <v/>
      </c>
      <c r="P49" s="18" t="str">
        <f t="shared" si="42"/>
        <v/>
      </c>
      <c r="Q49" s="18" t="str">
        <f t="shared" si="42"/>
        <v/>
      </c>
      <c r="R49" s="18"/>
      <c r="S49" s="12"/>
      <c r="W49" s="167" t="s">
        <v>371</v>
      </c>
      <c r="X49" s="172" t="s">
        <v>342</v>
      </c>
      <c r="Y49" s="211" t="str">
        <f>$E92</f>
        <v>.</v>
      </c>
      <c r="Z49" s="167"/>
      <c r="AA49" s="167" t="s">
        <v>372</v>
      </c>
      <c r="AB49" s="172" t="s">
        <v>342</v>
      </c>
      <c r="AC49" s="211" t="str">
        <f>$E100</f>
        <v>.</v>
      </c>
    </row>
    <row r="50" spans="1:29" x14ac:dyDescent="0.35">
      <c r="A50" s="5" t="s">
        <v>432</v>
      </c>
      <c r="B50" s="77" t="s">
        <v>25</v>
      </c>
      <c r="C50" s="20" t="str">
        <f t="shared" si="41"/>
        <v>Amelia Kelly</v>
      </c>
      <c r="D50" s="20" t="str">
        <f t="shared" si="7"/>
        <v>Dacorum &amp; T</v>
      </c>
      <c r="E50" s="154">
        <v>49.7</v>
      </c>
      <c r="F50" s="146">
        <f>Decsheets!$V$10</f>
        <v>1</v>
      </c>
      <c r="G50" s="12"/>
      <c r="H50" s="12"/>
      <c r="I50" s="22"/>
      <c r="J50" s="18" t="str">
        <f t="shared" si="42"/>
        <v/>
      </c>
      <c r="K50" s="18" t="str">
        <f t="shared" si="42"/>
        <v/>
      </c>
      <c r="L50" s="18" t="str">
        <f t="shared" si="42"/>
        <v/>
      </c>
      <c r="M50" s="18">
        <f t="shared" si="42"/>
        <v>1</v>
      </c>
      <c r="N50" s="18" t="str">
        <f t="shared" si="42"/>
        <v/>
      </c>
      <c r="O50" s="18" t="str">
        <f t="shared" si="42"/>
        <v/>
      </c>
      <c r="P50" s="18" t="str">
        <f t="shared" si="42"/>
        <v/>
      </c>
      <c r="Q50" s="18" t="str">
        <f t="shared" si="42"/>
        <v/>
      </c>
      <c r="R50" s="18"/>
      <c r="S50" s="12"/>
      <c r="W50" s="167" t="str">
        <f>$C93</f>
        <v>Nia Forbes Agyepong</v>
      </c>
      <c r="X50" s="167" t="str">
        <f>$D93</f>
        <v>Shaftesbury</v>
      </c>
      <c r="Y50" s="211">
        <f>$E93</f>
        <v>12.4</v>
      </c>
      <c r="Z50" s="167"/>
      <c r="AA50" s="167" t="str">
        <f>$C101</f>
        <v>Macie Sutherland</v>
      </c>
      <c r="AB50" s="167" t="str">
        <f>$D101</f>
        <v>Shaftesbury</v>
      </c>
      <c r="AC50" s="211">
        <f>$E101</f>
        <v>12.9</v>
      </c>
    </row>
    <row r="51" spans="1:29" x14ac:dyDescent="0.35">
      <c r="A51" s="19"/>
      <c r="B51" s="77">
        <v>7</v>
      </c>
      <c r="C51" s="20" t="str">
        <f t="shared" si="41"/>
        <v/>
      </c>
      <c r="D51" s="20" t="str">
        <f t="shared" si="7"/>
        <v/>
      </c>
      <c r="E51" s="154" t="s">
        <v>296</v>
      </c>
      <c r="F51" s="146">
        <f>Decsheets!$V$11</f>
        <v>0</v>
      </c>
      <c r="G51" s="12"/>
      <c r="H51" s="12"/>
      <c r="I51" s="22"/>
      <c r="J51" s="18" t="str">
        <f t="shared" si="42"/>
        <v/>
      </c>
      <c r="K51" s="18" t="str">
        <f t="shared" si="42"/>
        <v/>
      </c>
      <c r="L51" s="18" t="str">
        <f t="shared" si="42"/>
        <v/>
      </c>
      <c r="M51" s="18" t="str">
        <f t="shared" si="42"/>
        <v/>
      </c>
      <c r="N51" s="18" t="str">
        <f t="shared" si="42"/>
        <v/>
      </c>
      <c r="O51" s="18" t="str">
        <f t="shared" si="42"/>
        <v/>
      </c>
      <c r="P51" s="18" t="str">
        <f t="shared" si="42"/>
        <v/>
      </c>
      <c r="Q51" s="18" t="str">
        <f t="shared" si="42"/>
        <v/>
      </c>
      <c r="R51" s="18">
        <f>SUM(Decsheets!$V$5:$V$13)-(SUM(J45:P51))</f>
        <v>0</v>
      </c>
      <c r="S51" s="12"/>
      <c r="W51" s="167" t="str">
        <f t="shared" ref="W51:W56" si="43">$C94</f>
        <v>Milla Walsh</v>
      </c>
      <c r="X51" s="167" t="str">
        <f t="shared" ref="X51:X56" si="44">$D94</f>
        <v>Dacorum &amp; T</v>
      </c>
      <c r="Y51" s="211">
        <f t="shared" ref="Y51:Y56" si="45">$E94</f>
        <v>13</v>
      </c>
      <c r="Z51" s="167"/>
      <c r="AA51" s="167" t="str">
        <f t="shared" ref="AA51:AA56" si="46">$C102</f>
        <v>Amaia Dacres</v>
      </c>
      <c r="AB51" s="167" t="str">
        <f t="shared" ref="AB51:AB56" si="47">$D102</f>
        <v>Watford</v>
      </c>
      <c r="AC51" s="211">
        <f t="shared" ref="AC51:AC56" si="48">$E102</f>
        <v>13.7</v>
      </c>
    </row>
    <row r="52" spans="1:29" s="2" customFormat="1" x14ac:dyDescent="0.35">
      <c r="A52" s="15" t="s">
        <v>86</v>
      </c>
      <c r="B52" s="76"/>
      <c r="C52" s="25" t="s">
        <v>167</v>
      </c>
      <c r="D52" s="26"/>
      <c r="E52" s="160" t="s">
        <v>296</v>
      </c>
      <c r="F52" s="144"/>
      <c r="G52" s="12"/>
      <c r="H52" s="12"/>
      <c r="I52" s="12"/>
      <c r="J52" s="18"/>
      <c r="K52" s="18"/>
      <c r="L52" s="18"/>
      <c r="M52" s="18"/>
      <c r="N52" s="18"/>
      <c r="O52" s="18"/>
      <c r="P52" s="18"/>
      <c r="Q52" s="18"/>
      <c r="R52" s="18"/>
      <c r="S52" s="12" t="s">
        <v>110</v>
      </c>
      <c r="W52" s="167" t="str">
        <f t="shared" si="43"/>
        <v xml:space="preserve">Laura Joseph </v>
      </c>
      <c r="X52" s="167" t="str">
        <f t="shared" si="44"/>
        <v>Watford</v>
      </c>
      <c r="Y52" s="211">
        <f t="shared" si="45"/>
        <v>13.6</v>
      </c>
      <c r="Z52" s="167"/>
      <c r="AA52" s="167" t="str">
        <f t="shared" si="46"/>
        <v>Olivia Wilson</v>
      </c>
      <c r="AB52" s="167" t="str">
        <f t="shared" si="47"/>
        <v>Dacorum &amp; T</v>
      </c>
      <c r="AC52" s="211">
        <f t="shared" si="48"/>
        <v>13.9</v>
      </c>
    </row>
    <row r="53" spans="1:29" x14ac:dyDescent="0.35">
      <c r="A53" s="19" t="s">
        <v>824</v>
      </c>
      <c r="B53" s="77">
        <v>1</v>
      </c>
      <c r="C53" s="20" t="str">
        <f t="shared" ref="C53:C59" si="49">IF(A53="","",VLOOKUP($A$52,IF(LEN(A53)=2,U15GB,U15GA),VLOOKUP(LEFT(A53,1),club,6,FALSE),FALSE))</f>
        <v>Olive Harvey Dew</v>
      </c>
      <c r="D53" s="20" t="str">
        <f t="shared" ref="D53:D59" si="50">IF(A53="","",VLOOKUP(LEFT(A53,1),club,2,FALSE))</f>
        <v>Shaftesbury</v>
      </c>
      <c r="E53" s="154">
        <v>46</v>
      </c>
      <c r="F53" s="146">
        <f>Decsheets!$V$5</f>
        <v>6</v>
      </c>
      <c r="G53" s="12"/>
      <c r="H53" s="12"/>
      <c r="I53" s="22"/>
      <c r="J53" s="18" t="str">
        <f t="shared" si="42"/>
        <v/>
      </c>
      <c r="K53" s="18" t="str">
        <f t="shared" si="42"/>
        <v/>
      </c>
      <c r="L53" s="18" t="str">
        <f t="shared" si="42"/>
        <v/>
      </c>
      <c r="M53" s="18" t="str">
        <f t="shared" si="42"/>
        <v/>
      </c>
      <c r="N53" s="18">
        <f t="shared" si="42"/>
        <v>6</v>
      </c>
      <c r="O53" s="18" t="str">
        <f t="shared" si="42"/>
        <v/>
      </c>
      <c r="P53" s="18" t="str">
        <f t="shared" si="42"/>
        <v/>
      </c>
      <c r="Q53" s="18" t="str">
        <f t="shared" si="42"/>
        <v/>
      </c>
      <c r="R53" s="18"/>
      <c r="S53" s="12"/>
      <c r="W53" s="167" t="str">
        <f t="shared" si="43"/>
        <v>Dahlia Corp</v>
      </c>
      <c r="X53" s="167" t="str">
        <f t="shared" si="44"/>
        <v>St Albans</v>
      </c>
      <c r="Y53" s="211">
        <f t="shared" si="45"/>
        <v>14.1</v>
      </c>
      <c r="Z53" s="167"/>
      <c r="AA53" s="167" t="str">
        <f t="shared" si="46"/>
        <v>Matilda Price</v>
      </c>
      <c r="AB53" s="167" t="str">
        <f t="shared" si="47"/>
        <v>St Albans</v>
      </c>
      <c r="AC53" s="211">
        <f t="shared" si="48"/>
        <v>16.8</v>
      </c>
    </row>
    <row r="54" spans="1:29" x14ac:dyDescent="0.35">
      <c r="A54" s="19" t="s">
        <v>825</v>
      </c>
      <c r="B54" s="77">
        <v>2</v>
      </c>
      <c r="C54" s="20" t="str">
        <f t="shared" si="49"/>
        <v>Nina Gething</v>
      </c>
      <c r="D54" s="20" t="str">
        <f t="shared" si="50"/>
        <v>Dacorum &amp; T</v>
      </c>
      <c r="E54" s="154">
        <v>46.1</v>
      </c>
      <c r="F54" s="146">
        <f>Decsheets!$V$6</f>
        <v>5</v>
      </c>
      <c r="G54" s="12"/>
      <c r="H54" s="12"/>
      <c r="I54" s="22"/>
      <c r="J54" s="18" t="str">
        <f t="shared" si="42"/>
        <v/>
      </c>
      <c r="K54" s="18" t="str">
        <f t="shared" si="42"/>
        <v/>
      </c>
      <c r="L54" s="18" t="str">
        <f t="shared" si="42"/>
        <v/>
      </c>
      <c r="M54" s="18">
        <f t="shared" si="42"/>
        <v>5</v>
      </c>
      <c r="N54" s="18" t="str">
        <f t="shared" si="42"/>
        <v/>
      </c>
      <c r="O54" s="18" t="str">
        <f t="shared" si="42"/>
        <v/>
      </c>
      <c r="P54" s="18" t="str">
        <f t="shared" si="42"/>
        <v/>
      </c>
      <c r="Q54" s="18" t="str">
        <f t="shared" si="42"/>
        <v/>
      </c>
      <c r="R54" s="18"/>
      <c r="S54" s="12"/>
      <c r="W54" s="167" t="str">
        <f t="shared" si="43"/>
        <v>Amelie Horn</v>
      </c>
      <c r="X54" s="167" t="str">
        <f t="shared" si="44"/>
        <v>Herts Phoenix</v>
      </c>
      <c r="Y54" s="211">
        <f t="shared" si="45"/>
        <v>14.1</v>
      </c>
      <c r="Z54" s="167"/>
      <c r="AA54" s="167" t="str">
        <f t="shared" si="46"/>
        <v/>
      </c>
      <c r="AB54" s="167" t="str">
        <f t="shared" si="47"/>
        <v/>
      </c>
      <c r="AC54" s="211" t="str">
        <f t="shared" si="48"/>
        <v>.</v>
      </c>
    </row>
    <row r="55" spans="1:29" x14ac:dyDescent="0.35">
      <c r="A55" s="19" t="s">
        <v>821</v>
      </c>
      <c r="B55" s="77">
        <v>3</v>
      </c>
      <c r="C55" s="20" t="str">
        <f t="shared" si="49"/>
        <v>Amelie Horn</v>
      </c>
      <c r="D55" s="20" t="str">
        <f t="shared" si="50"/>
        <v>Herts Phoenix</v>
      </c>
      <c r="E55" s="154">
        <v>49.2</v>
      </c>
      <c r="F55" s="146">
        <f>Decsheets!$V$7</f>
        <v>4</v>
      </c>
      <c r="G55" s="12"/>
      <c r="H55" s="12"/>
      <c r="I55" s="22"/>
      <c r="J55" s="18" t="str">
        <f t="shared" si="42"/>
        <v/>
      </c>
      <c r="K55" s="18" t="str">
        <f t="shared" si="42"/>
        <v/>
      </c>
      <c r="L55" s="18">
        <f t="shared" si="42"/>
        <v>4</v>
      </c>
      <c r="M55" s="18" t="str">
        <f t="shared" si="42"/>
        <v/>
      </c>
      <c r="N55" s="18" t="str">
        <f t="shared" si="42"/>
        <v/>
      </c>
      <c r="O55" s="18" t="str">
        <f t="shared" si="42"/>
        <v/>
      </c>
      <c r="P55" s="18" t="str">
        <f t="shared" si="42"/>
        <v/>
      </c>
      <c r="Q55" s="18" t="str">
        <f t="shared" si="42"/>
        <v/>
      </c>
      <c r="R55" s="18"/>
      <c r="S55" s="12"/>
      <c r="W55" s="167" t="str">
        <f t="shared" si="43"/>
        <v/>
      </c>
      <c r="X55" s="167" t="str">
        <f t="shared" si="44"/>
        <v/>
      </c>
      <c r="Y55" s="211" t="str">
        <f t="shared" si="45"/>
        <v>.</v>
      </c>
      <c r="Z55" s="167"/>
      <c r="AA55" s="167" t="str">
        <f t="shared" si="46"/>
        <v/>
      </c>
      <c r="AB55" s="167" t="str">
        <f t="shared" si="47"/>
        <v/>
      </c>
      <c r="AC55" s="211" t="str">
        <f t="shared" si="48"/>
        <v>.</v>
      </c>
    </row>
    <row r="56" spans="1:29" x14ac:dyDescent="0.35">
      <c r="A56" s="19" t="s">
        <v>884</v>
      </c>
      <c r="B56" s="77" t="s">
        <v>23</v>
      </c>
      <c r="C56" s="20" t="str">
        <f t="shared" si="49"/>
        <v>Jessica Keenan</v>
      </c>
      <c r="D56" s="20" t="str">
        <f t="shared" si="50"/>
        <v>HAWCS/Enfield</v>
      </c>
      <c r="E56" s="154">
        <v>52.5</v>
      </c>
      <c r="F56" s="146">
        <f>Decsheets!$V$8</f>
        <v>3</v>
      </c>
      <c r="G56" s="12"/>
      <c r="H56" s="12"/>
      <c r="I56" s="22"/>
      <c r="J56" s="18" t="str">
        <f t="shared" si="42"/>
        <v/>
      </c>
      <c r="K56" s="18" t="str">
        <f t="shared" si="42"/>
        <v/>
      </c>
      <c r="L56" s="18" t="str">
        <f t="shared" si="42"/>
        <v/>
      </c>
      <c r="M56" s="18" t="str">
        <f t="shared" si="42"/>
        <v/>
      </c>
      <c r="N56" s="18" t="str">
        <f t="shared" si="42"/>
        <v/>
      </c>
      <c r="O56" s="18">
        <f t="shared" si="42"/>
        <v>3</v>
      </c>
      <c r="P56" s="18" t="str">
        <f t="shared" si="42"/>
        <v/>
      </c>
      <c r="Q56" s="18" t="str">
        <f t="shared" si="42"/>
        <v/>
      </c>
      <c r="R56" s="18"/>
      <c r="S56" s="12"/>
      <c r="W56" s="167" t="str">
        <f t="shared" si="43"/>
        <v/>
      </c>
      <c r="X56" s="167" t="str">
        <f t="shared" si="44"/>
        <v/>
      </c>
      <c r="Y56" s="211" t="str">
        <f t="shared" si="45"/>
        <v>.</v>
      </c>
      <c r="Z56" s="167"/>
      <c r="AA56" s="167" t="str">
        <f t="shared" si="46"/>
        <v/>
      </c>
      <c r="AB56" s="167" t="str">
        <f t="shared" si="47"/>
        <v/>
      </c>
      <c r="AC56" s="211" t="str">
        <f t="shared" si="48"/>
        <v>.</v>
      </c>
    </row>
    <row r="57" spans="1:29" x14ac:dyDescent="0.35">
      <c r="A57" s="19"/>
      <c r="B57" s="77" t="s">
        <v>24</v>
      </c>
      <c r="C57" s="20" t="str">
        <f t="shared" si="49"/>
        <v/>
      </c>
      <c r="D57" s="20" t="str">
        <f t="shared" si="50"/>
        <v/>
      </c>
      <c r="E57" s="154" t="s">
        <v>296</v>
      </c>
      <c r="F57" s="146">
        <f>Decsheets!$V$9</f>
        <v>2</v>
      </c>
      <c r="G57" s="12"/>
      <c r="H57" s="12"/>
      <c r="I57" s="22"/>
      <c r="J57" s="18" t="str">
        <f t="shared" si="42"/>
        <v/>
      </c>
      <c r="K57" s="18" t="str">
        <f t="shared" si="42"/>
        <v/>
      </c>
      <c r="L57" s="18" t="str">
        <f t="shared" si="42"/>
        <v/>
      </c>
      <c r="M57" s="18" t="str">
        <f t="shared" si="42"/>
        <v/>
      </c>
      <c r="N57" s="18" t="str">
        <f t="shared" si="42"/>
        <v/>
      </c>
      <c r="O57" s="18" t="str">
        <f t="shared" si="42"/>
        <v/>
      </c>
      <c r="P57" s="18" t="str">
        <f t="shared" si="42"/>
        <v/>
      </c>
      <c r="Q57" s="18" t="str">
        <f t="shared" si="42"/>
        <v/>
      </c>
      <c r="R57" s="18"/>
      <c r="S57" s="12"/>
      <c r="W57" s="167"/>
      <c r="X57" s="167"/>
      <c r="Y57" s="208"/>
      <c r="Z57" s="167"/>
      <c r="AA57" s="167"/>
      <c r="AB57" s="167"/>
      <c r="AC57" s="168"/>
    </row>
    <row r="58" spans="1:29" x14ac:dyDescent="0.35">
      <c r="A58" s="19"/>
      <c r="B58" s="77" t="s">
        <v>25</v>
      </c>
      <c r="C58" s="20" t="str">
        <f t="shared" si="49"/>
        <v/>
      </c>
      <c r="D58" s="20" t="str">
        <f t="shared" si="50"/>
        <v/>
      </c>
      <c r="E58" s="154" t="s">
        <v>296</v>
      </c>
      <c r="F58" s="146">
        <f>Decsheets!$V$10</f>
        <v>1</v>
      </c>
      <c r="G58" s="12"/>
      <c r="H58" s="12"/>
      <c r="I58" s="22"/>
      <c r="J58" s="18" t="str">
        <f t="shared" si="42"/>
        <v/>
      </c>
      <c r="K58" s="18" t="str">
        <f t="shared" si="42"/>
        <v/>
      </c>
      <c r="L58" s="18" t="str">
        <f t="shared" si="42"/>
        <v/>
      </c>
      <c r="M58" s="18" t="str">
        <f t="shared" si="42"/>
        <v/>
      </c>
      <c r="N58" s="18" t="str">
        <f t="shared" si="42"/>
        <v/>
      </c>
      <c r="O58" s="18" t="str">
        <f t="shared" si="42"/>
        <v/>
      </c>
      <c r="P58" s="18" t="str">
        <f t="shared" si="42"/>
        <v/>
      </c>
      <c r="Q58" s="18" t="str">
        <f t="shared" si="42"/>
        <v/>
      </c>
      <c r="R58" s="18"/>
      <c r="S58" s="12"/>
      <c r="W58" s="167" t="s">
        <v>351</v>
      </c>
      <c r="X58" s="167"/>
      <c r="Y58" s="208"/>
      <c r="Z58" s="167"/>
      <c r="AA58" s="167"/>
      <c r="AB58" s="167"/>
      <c r="AC58" s="168"/>
    </row>
    <row r="59" spans="1:29" x14ac:dyDescent="0.35">
      <c r="A59" s="19"/>
      <c r="B59" s="77">
        <v>7</v>
      </c>
      <c r="C59" s="20" t="str">
        <f t="shared" si="49"/>
        <v/>
      </c>
      <c r="D59" s="20" t="str">
        <f t="shared" si="50"/>
        <v/>
      </c>
      <c r="E59" s="154" t="s">
        <v>296</v>
      </c>
      <c r="F59" s="146">
        <f>Decsheets!$V$11</f>
        <v>0</v>
      </c>
      <c r="G59" s="12"/>
      <c r="H59" s="12"/>
      <c r="I59" s="22"/>
      <c r="J59" s="18" t="str">
        <f t="shared" si="42"/>
        <v/>
      </c>
      <c r="K59" s="18" t="str">
        <f t="shared" si="42"/>
        <v/>
      </c>
      <c r="L59" s="18" t="str">
        <f t="shared" si="42"/>
        <v/>
      </c>
      <c r="M59" s="18" t="str">
        <f t="shared" si="42"/>
        <v/>
      </c>
      <c r="N59" s="18" t="str">
        <f t="shared" si="42"/>
        <v/>
      </c>
      <c r="O59" s="18" t="str">
        <f t="shared" si="42"/>
        <v/>
      </c>
      <c r="P59" s="18" t="str">
        <f t="shared" si="42"/>
        <v/>
      </c>
      <c r="Q59" s="18" t="str">
        <f t="shared" si="42"/>
        <v/>
      </c>
      <c r="R59" s="18">
        <f>SUM(Decsheets!$V$5:$V$13)-(SUM(J53:P59))</f>
        <v>3</v>
      </c>
      <c r="S59" s="12"/>
      <c r="W59" s="167" t="str">
        <f>$C205</f>
        <v>Shaftesbury</v>
      </c>
      <c r="X59" s="167" t="str">
        <f>$D205</f>
        <v>Shaftesbury</v>
      </c>
      <c r="Y59" s="211">
        <f>$E205</f>
        <v>52.6</v>
      </c>
      <c r="Z59" s="167"/>
      <c r="AA59" s="167"/>
      <c r="AB59" s="167"/>
      <c r="AC59" s="168"/>
    </row>
    <row r="60" spans="1:29" s="2" customFormat="1" x14ac:dyDescent="0.35">
      <c r="A60" s="15" t="s">
        <v>5</v>
      </c>
      <c r="B60" s="76"/>
      <c r="C60" s="25" t="s">
        <v>168</v>
      </c>
      <c r="D60" s="26"/>
      <c r="E60" s="11" t="s">
        <v>296</v>
      </c>
      <c r="F60" s="144"/>
      <c r="G60" s="12"/>
      <c r="H60" s="12"/>
      <c r="I60" s="27"/>
      <c r="J60" s="18"/>
      <c r="K60" s="18"/>
      <c r="L60" s="18"/>
      <c r="M60" s="18"/>
      <c r="N60" s="18"/>
      <c r="O60" s="18"/>
      <c r="P60" s="18"/>
      <c r="Q60" s="18"/>
      <c r="R60" s="18"/>
      <c r="S60" s="12" t="s">
        <v>33</v>
      </c>
      <c r="W60" s="167" t="str">
        <f t="shared" ref="W60:W65" si="51">$C206</f>
        <v>Watford</v>
      </c>
      <c r="X60" s="167" t="str">
        <f t="shared" ref="X60:X65" si="52">$D206</f>
        <v>Watford</v>
      </c>
      <c r="Y60" s="211">
        <f t="shared" ref="Y60:Y65" si="53">$E206</f>
        <v>54.3</v>
      </c>
      <c r="Z60" s="169"/>
      <c r="AA60" s="169"/>
      <c r="AB60" s="169"/>
      <c r="AC60" s="170"/>
    </row>
    <row r="61" spans="1:29" x14ac:dyDescent="0.35">
      <c r="A61" s="19" t="s">
        <v>823</v>
      </c>
      <c r="B61" s="77">
        <v>1</v>
      </c>
      <c r="C61" s="20" t="str">
        <f t="shared" ref="C61:C67" si="54">IF(A61="","",VLOOKUP($A$60,IF(LEN(A61)=2,U15GB,U15GA),VLOOKUP(LEFT(A61,1),club,6,FALSE),FALSE))</f>
        <v>Poppy Fisher</v>
      </c>
      <c r="D61" s="20" t="str">
        <f t="shared" si="7"/>
        <v>St Albans</v>
      </c>
      <c r="E61" s="21" t="s">
        <v>845</v>
      </c>
      <c r="F61" s="146">
        <f>Decsheets!$V$5</f>
        <v>6</v>
      </c>
      <c r="G61" s="12"/>
      <c r="H61" s="12"/>
      <c r="I61" s="22"/>
      <c r="J61" s="18">
        <f t="shared" ref="J61:Q67" si="55">IF($A61="","",IF(LEFT($A61,1)=J$12,$F61,""))</f>
        <v>6</v>
      </c>
      <c r="K61" s="18" t="str">
        <f t="shared" si="55"/>
        <v/>
      </c>
      <c r="L61" s="18" t="str">
        <f t="shared" si="55"/>
        <v/>
      </c>
      <c r="M61" s="18" t="str">
        <f t="shared" si="55"/>
        <v/>
      </c>
      <c r="N61" s="18" t="str">
        <f t="shared" si="55"/>
        <v/>
      </c>
      <c r="O61" s="18" t="str">
        <f t="shared" si="55"/>
        <v/>
      </c>
      <c r="P61" s="18" t="str">
        <f t="shared" si="55"/>
        <v/>
      </c>
      <c r="Q61" s="18" t="str">
        <f t="shared" si="55"/>
        <v/>
      </c>
      <c r="R61" s="18"/>
      <c r="S61" s="12"/>
      <c r="W61" s="167" t="str">
        <f t="shared" si="51"/>
        <v>Dacorum &amp; T</v>
      </c>
      <c r="X61" s="167" t="str">
        <f t="shared" si="52"/>
        <v>Dacorum &amp; T</v>
      </c>
      <c r="Y61" s="211">
        <f t="shared" si="53"/>
        <v>55.3</v>
      </c>
      <c r="Z61" s="167"/>
      <c r="AA61" s="167"/>
      <c r="AB61" s="167"/>
      <c r="AC61" s="168"/>
    </row>
    <row r="62" spans="1:29" x14ac:dyDescent="0.35">
      <c r="A62" s="19" t="s">
        <v>434</v>
      </c>
      <c r="B62" s="77">
        <v>2</v>
      </c>
      <c r="C62" s="20" t="str">
        <f t="shared" si="54"/>
        <v>Mya Mairs Ingram</v>
      </c>
      <c r="D62" s="20" t="str">
        <f t="shared" si="7"/>
        <v>Shaftesbury</v>
      </c>
      <c r="E62" s="21" t="s">
        <v>846</v>
      </c>
      <c r="F62" s="146">
        <f>Decsheets!$V$6</f>
        <v>5</v>
      </c>
      <c r="G62" s="12"/>
      <c r="H62" s="12"/>
      <c r="I62" s="22"/>
      <c r="J62" s="18" t="str">
        <f t="shared" si="55"/>
        <v/>
      </c>
      <c r="K62" s="18" t="str">
        <f t="shared" si="55"/>
        <v/>
      </c>
      <c r="L62" s="18" t="str">
        <f t="shared" si="55"/>
        <v/>
      </c>
      <c r="M62" s="18" t="str">
        <f t="shared" si="55"/>
        <v/>
      </c>
      <c r="N62" s="18">
        <f t="shared" si="55"/>
        <v>5</v>
      </c>
      <c r="O62" s="18" t="str">
        <f t="shared" si="55"/>
        <v/>
      </c>
      <c r="P62" s="18" t="str">
        <f t="shared" si="55"/>
        <v/>
      </c>
      <c r="Q62" s="18" t="str">
        <f t="shared" si="55"/>
        <v/>
      </c>
      <c r="R62" s="18"/>
      <c r="S62" s="12"/>
      <c r="W62" s="167" t="str">
        <f t="shared" si="51"/>
        <v>Herts Phoenix</v>
      </c>
      <c r="X62" s="167" t="str">
        <f t="shared" si="52"/>
        <v>Herts Phoenix</v>
      </c>
      <c r="Y62" s="211">
        <f t="shared" si="53"/>
        <v>58.3</v>
      </c>
      <c r="Z62" s="167"/>
      <c r="AA62" s="167"/>
      <c r="AB62" s="167"/>
      <c r="AC62" s="168"/>
    </row>
    <row r="63" spans="1:29" x14ac:dyDescent="0.35">
      <c r="A63" s="19" t="s">
        <v>386</v>
      </c>
      <c r="B63" s="77">
        <v>3</v>
      </c>
      <c r="C63" s="20" t="str">
        <f t="shared" si="54"/>
        <v>Alice-May Scott-Denness</v>
      </c>
      <c r="D63" s="20" t="str">
        <f t="shared" si="7"/>
        <v>HAWCS/Enfield</v>
      </c>
      <c r="E63" s="21" t="s">
        <v>847</v>
      </c>
      <c r="F63" s="146">
        <f>Decsheets!$V$7</f>
        <v>4</v>
      </c>
      <c r="G63" s="12"/>
      <c r="H63" s="12"/>
      <c r="I63" s="22"/>
      <c r="J63" s="18" t="str">
        <f t="shared" si="55"/>
        <v/>
      </c>
      <c r="K63" s="18" t="str">
        <f t="shared" si="55"/>
        <v/>
      </c>
      <c r="L63" s="18" t="str">
        <f t="shared" si="55"/>
        <v/>
      </c>
      <c r="M63" s="18" t="str">
        <f t="shared" si="55"/>
        <v/>
      </c>
      <c r="N63" s="18" t="str">
        <f t="shared" si="55"/>
        <v/>
      </c>
      <c r="O63" s="18">
        <f t="shared" si="55"/>
        <v>4</v>
      </c>
      <c r="P63" s="18" t="str">
        <f t="shared" si="55"/>
        <v/>
      </c>
      <c r="Q63" s="18" t="str">
        <f t="shared" si="55"/>
        <v/>
      </c>
      <c r="R63" s="18"/>
      <c r="S63" s="12"/>
      <c r="W63" s="167" t="str">
        <f t="shared" si="51"/>
        <v>St Albans</v>
      </c>
      <c r="X63" s="167" t="str">
        <f t="shared" si="52"/>
        <v>St Albans</v>
      </c>
      <c r="Y63" s="211">
        <f t="shared" si="53"/>
        <v>58.3</v>
      </c>
      <c r="Z63" s="167"/>
      <c r="AA63" s="167"/>
      <c r="AB63" s="167"/>
      <c r="AC63" s="168"/>
    </row>
    <row r="64" spans="1:29" x14ac:dyDescent="0.35">
      <c r="A64" s="19" t="s">
        <v>822</v>
      </c>
      <c r="B64" s="77" t="s">
        <v>23</v>
      </c>
      <c r="C64" s="20" t="str">
        <f t="shared" si="54"/>
        <v>Thalia Mann</v>
      </c>
      <c r="D64" s="20" t="str">
        <f t="shared" si="7"/>
        <v>Watford</v>
      </c>
      <c r="E64" s="21" t="s">
        <v>848</v>
      </c>
      <c r="F64" s="146">
        <f>Decsheets!$V$8</f>
        <v>3</v>
      </c>
      <c r="G64" s="12"/>
      <c r="H64" s="12"/>
      <c r="I64" s="22"/>
      <c r="J64" s="18" t="str">
        <f t="shared" si="55"/>
        <v/>
      </c>
      <c r="K64" s="18">
        <f t="shared" si="55"/>
        <v>3</v>
      </c>
      <c r="L64" s="18" t="str">
        <f t="shared" si="55"/>
        <v/>
      </c>
      <c r="M64" s="18" t="str">
        <f t="shared" si="55"/>
        <v/>
      </c>
      <c r="N64" s="18" t="str">
        <f t="shared" si="55"/>
        <v/>
      </c>
      <c r="O64" s="18" t="str">
        <f t="shared" si="55"/>
        <v/>
      </c>
      <c r="P64" s="18" t="str">
        <f t="shared" si="55"/>
        <v/>
      </c>
      <c r="Q64" s="18" t="str">
        <f t="shared" si="55"/>
        <v/>
      </c>
      <c r="R64" s="18"/>
      <c r="S64" s="12"/>
      <c r="W64" s="167" t="str">
        <f t="shared" si="51"/>
        <v/>
      </c>
      <c r="X64" s="167" t="str">
        <f t="shared" si="52"/>
        <v/>
      </c>
      <c r="Y64" s="211" t="str">
        <f t="shared" si="53"/>
        <v>.</v>
      </c>
      <c r="Z64" s="167"/>
      <c r="AA64" s="167"/>
      <c r="AB64" s="167"/>
      <c r="AC64" s="168"/>
    </row>
    <row r="65" spans="1:29" x14ac:dyDescent="0.35">
      <c r="A65" s="19" t="s">
        <v>825</v>
      </c>
      <c r="B65" s="77" t="s">
        <v>24</v>
      </c>
      <c r="C65" s="20" t="str">
        <f t="shared" si="54"/>
        <v>Phoebe Goss</v>
      </c>
      <c r="D65" s="20" t="str">
        <f t="shared" si="7"/>
        <v>Dacorum &amp; T</v>
      </c>
      <c r="E65" s="21" t="s">
        <v>849</v>
      </c>
      <c r="F65" s="146">
        <f>Decsheets!$V$9</f>
        <v>2</v>
      </c>
      <c r="G65" s="12"/>
      <c r="H65" s="12"/>
      <c r="I65" s="22"/>
      <c r="J65" s="18" t="str">
        <f t="shared" si="55"/>
        <v/>
      </c>
      <c r="K65" s="18" t="str">
        <f t="shared" si="55"/>
        <v/>
      </c>
      <c r="L65" s="18" t="str">
        <f t="shared" si="55"/>
        <v/>
      </c>
      <c r="M65" s="18">
        <f t="shared" si="55"/>
        <v>2</v>
      </c>
      <c r="N65" s="18" t="str">
        <f t="shared" si="55"/>
        <v/>
      </c>
      <c r="O65" s="18" t="str">
        <f t="shared" si="55"/>
        <v/>
      </c>
      <c r="P65" s="18" t="str">
        <f t="shared" si="55"/>
        <v/>
      </c>
      <c r="Q65" s="18" t="str">
        <f t="shared" si="55"/>
        <v/>
      </c>
      <c r="R65" s="18"/>
      <c r="S65" s="12"/>
      <c r="W65" s="167" t="str">
        <f t="shared" si="51"/>
        <v/>
      </c>
      <c r="X65" s="167" t="str">
        <f t="shared" si="52"/>
        <v/>
      </c>
      <c r="Y65" s="211" t="str">
        <f t="shared" si="53"/>
        <v>.</v>
      </c>
      <c r="Z65" s="167"/>
      <c r="AA65" s="167"/>
      <c r="AB65" s="167"/>
      <c r="AC65" s="168"/>
    </row>
    <row r="66" spans="1:29" x14ac:dyDescent="0.35">
      <c r="A66" s="19"/>
      <c r="B66" s="77" t="s">
        <v>25</v>
      </c>
      <c r="C66" s="20" t="str">
        <f t="shared" si="54"/>
        <v/>
      </c>
      <c r="D66" s="20" t="str">
        <f t="shared" si="7"/>
        <v/>
      </c>
      <c r="E66" s="21" t="s">
        <v>296</v>
      </c>
      <c r="F66" s="146">
        <f>Decsheets!$V$10</f>
        <v>1</v>
      </c>
      <c r="G66" s="12"/>
      <c r="H66" s="12"/>
      <c r="I66" s="22"/>
      <c r="J66" s="18" t="str">
        <f t="shared" si="55"/>
        <v/>
      </c>
      <c r="K66" s="18" t="str">
        <f t="shared" si="55"/>
        <v/>
      </c>
      <c r="L66" s="18" t="str">
        <f t="shared" si="55"/>
        <v/>
      </c>
      <c r="M66" s="18" t="str">
        <f t="shared" si="55"/>
        <v/>
      </c>
      <c r="N66" s="18" t="str">
        <f t="shared" si="55"/>
        <v/>
      </c>
      <c r="O66" s="18" t="str">
        <f t="shared" si="55"/>
        <v/>
      </c>
      <c r="P66" s="18" t="str">
        <f t="shared" si="55"/>
        <v/>
      </c>
      <c r="Q66" s="18" t="str">
        <f t="shared" si="55"/>
        <v/>
      </c>
      <c r="R66" s="18"/>
      <c r="S66" s="12"/>
      <c r="W66" s="167"/>
      <c r="X66" s="167"/>
      <c r="Y66" s="168"/>
      <c r="Z66" s="167"/>
      <c r="AA66" s="167"/>
      <c r="AB66" s="167"/>
      <c r="AC66" s="168"/>
    </row>
    <row r="67" spans="1:29" x14ac:dyDescent="0.35">
      <c r="A67" s="19"/>
      <c r="B67" s="77">
        <v>7</v>
      </c>
      <c r="C67" s="20" t="str">
        <f t="shared" si="54"/>
        <v/>
      </c>
      <c r="D67" s="20" t="str">
        <f t="shared" si="7"/>
        <v/>
      </c>
      <c r="E67" s="21" t="s">
        <v>296</v>
      </c>
      <c r="F67" s="146">
        <f>Decsheets!$V$11</f>
        <v>0</v>
      </c>
      <c r="G67" s="12"/>
      <c r="H67" s="12"/>
      <c r="I67" s="22"/>
      <c r="J67" s="18" t="str">
        <f t="shared" si="55"/>
        <v/>
      </c>
      <c r="K67" s="18" t="str">
        <f t="shared" si="55"/>
        <v/>
      </c>
      <c r="L67" s="18" t="str">
        <f t="shared" si="55"/>
        <v/>
      </c>
      <c r="M67" s="18" t="str">
        <f t="shared" si="55"/>
        <v/>
      </c>
      <c r="N67" s="18" t="str">
        <f t="shared" si="55"/>
        <v/>
      </c>
      <c r="O67" s="18" t="str">
        <f t="shared" si="55"/>
        <v/>
      </c>
      <c r="P67" s="18" t="str">
        <f t="shared" si="55"/>
        <v/>
      </c>
      <c r="Q67" s="18" t="str">
        <f t="shared" si="55"/>
        <v/>
      </c>
      <c r="R67" s="18">
        <f>SUM(Decsheets!$V$5:$V$13)-(SUM(J61:P67))</f>
        <v>1</v>
      </c>
      <c r="S67" s="12"/>
      <c r="W67" s="167" t="s">
        <v>354</v>
      </c>
      <c r="X67" s="167"/>
      <c r="Y67" s="168"/>
      <c r="Z67" s="167"/>
      <c r="AA67" s="167"/>
      <c r="AB67" s="167"/>
      <c r="AC67" s="168"/>
    </row>
    <row r="68" spans="1:29" s="2" customFormat="1" x14ac:dyDescent="0.35">
      <c r="A68" s="15" t="s">
        <v>5</v>
      </c>
      <c r="B68" s="76"/>
      <c r="C68" s="23" t="s">
        <v>169</v>
      </c>
      <c r="D68" s="26"/>
      <c r="E68" s="11" t="s">
        <v>296</v>
      </c>
      <c r="F68" s="144"/>
      <c r="G68" s="12"/>
      <c r="H68" s="12"/>
      <c r="I68" s="27"/>
      <c r="J68" s="18"/>
      <c r="K68" s="18"/>
      <c r="L68" s="18"/>
      <c r="M68" s="18"/>
      <c r="N68" s="18"/>
      <c r="O68" s="18"/>
      <c r="P68" s="18"/>
      <c r="Q68" s="18"/>
      <c r="R68" s="18"/>
      <c r="S68" s="12" t="s">
        <v>34</v>
      </c>
      <c r="W68" s="167" t="str">
        <f>$C109</f>
        <v>Isabella Turner</v>
      </c>
      <c r="X68" s="167" t="str">
        <f>$D109</f>
        <v>Dacorum &amp; T</v>
      </c>
      <c r="Y68" s="190">
        <f>$E109</f>
        <v>2.5</v>
      </c>
      <c r="Z68" s="167"/>
      <c r="AA68" s="167" t="str">
        <f>$C113</f>
        <v/>
      </c>
      <c r="AB68" s="167" t="str">
        <f>$D113</f>
        <v/>
      </c>
      <c r="AC68" s="190" t="str">
        <f>$E113</f>
        <v>.</v>
      </c>
    </row>
    <row r="69" spans="1:29" x14ac:dyDescent="0.35">
      <c r="A69" s="19" t="s">
        <v>425</v>
      </c>
      <c r="B69" s="77">
        <v>1</v>
      </c>
      <c r="C69" s="20" t="str">
        <f t="shared" ref="C69:C75" si="56">IF(A69="","",VLOOKUP($A$68,IF(LEN(A69)=2,U15GB,U15GA),VLOOKUP(LEFT(A69,1),club,6,FALSE),FALSE))</f>
        <v>Martha Duncan</v>
      </c>
      <c r="D69" s="20" t="str">
        <f t="shared" si="7"/>
        <v>St Albans</v>
      </c>
      <c r="E69" s="21" t="s">
        <v>850</v>
      </c>
      <c r="F69" s="146">
        <f>Decsheets!$V$5</f>
        <v>6</v>
      </c>
      <c r="G69" s="12"/>
      <c r="H69" s="12"/>
      <c r="I69" s="22"/>
      <c r="J69" s="18">
        <f t="shared" ref="J69:Q75" si="57">IF($A69="","",IF(LEFT($A69,1)=J$12,$F69,""))</f>
        <v>6</v>
      </c>
      <c r="K69" s="18" t="str">
        <f t="shared" si="57"/>
        <v/>
      </c>
      <c r="L69" s="18" t="str">
        <f t="shared" si="57"/>
        <v/>
      </c>
      <c r="M69" s="18" t="str">
        <f t="shared" si="57"/>
        <v/>
      </c>
      <c r="N69" s="18" t="str">
        <f t="shared" si="57"/>
        <v/>
      </c>
      <c r="O69" s="18" t="str">
        <f t="shared" si="57"/>
        <v/>
      </c>
      <c r="P69" s="18" t="str">
        <f t="shared" si="57"/>
        <v/>
      </c>
      <c r="Q69" s="18" t="str">
        <f t="shared" si="57"/>
        <v/>
      </c>
      <c r="R69" s="18"/>
      <c r="S69" s="12"/>
      <c r="W69" s="167" t="str">
        <f>$C110</f>
        <v>Celine Silverman</v>
      </c>
      <c r="X69" s="167" t="str">
        <f>$D110</f>
        <v>Shaftesbury</v>
      </c>
      <c r="Y69" s="190">
        <f>$E110</f>
        <v>2</v>
      </c>
      <c r="Z69" s="167"/>
      <c r="AA69" s="167" t="str">
        <f>$C114</f>
        <v/>
      </c>
      <c r="AB69" s="167" t="str">
        <f>$D114</f>
        <v/>
      </c>
      <c r="AC69" s="190" t="str">
        <f>$E114</f>
        <v>.</v>
      </c>
    </row>
    <row r="70" spans="1:29" x14ac:dyDescent="0.35">
      <c r="A70" s="19" t="s">
        <v>428</v>
      </c>
      <c r="B70" s="77">
        <v>2</v>
      </c>
      <c r="C70" s="20" t="str">
        <f t="shared" si="56"/>
        <v xml:space="preserve">Lauren Wood </v>
      </c>
      <c r="D70" s="20" t="str">
        <f t="shared" si="7"/>
        <v>Watford</v>
      </c>
      <c r="E70" s="21" t="s">
        <v>851</v>
      </c>
      <c r="F70" s="146">
        <f>Decsheets!$V$6</f>
        <v>5</v>
      </c>
      <c r="G70" s="12"/>
      <c r="H70" s="12"/>
      <c r="I70" s="22"/>
      <c r="J70" s="18" t="str">
        <f t="shared" si="57"/>
        <v/>
      </c>
      <c r="K70" s="18">
        <f t="shared" si="57"/>
        <v>5</v>
      </c>
      <c r="L70" s="18" t="str">
        <f t="shared" si="57"/>
        <v/>
      </c>
      <c r="M70" s="18" t="str">
        <f t="shared" si="57"/>
        <v/>
      </c>
      <c r="N70" s="18" t="str">
        <f t="shared" si="57"/>
        <v/>
      </c>
      <c r="O70" s="18" t="str">
        <f t="shared" si="57"/>
        <v/>
      </c>
      <c r="P70" s="18" t="str">
        <f t="shared" si="57"/>
        <v/>
      </c>
      <c r="Q70" s="18" t="str">
        <f t="shared" si="57"/>
        <v/>
      </c>
      <c r="R70" s="18"/>
      <c r="S70" s="12"/>
      <c r="W70" s="167" t="str">
        <f>$C111</f>
        <v>Emily Mann</v>
      </c>
      <c r="X70" s="167" t="str">
        <f>$D111</f>
        <v>HAWCS/Enfield</v>
      </c>
      <c r="Y70" s="190">
        <f>$E111</f>
        <v>2</v>
      </c>
      <c r="Z70" s="167"/>
      <c r="AA70" s="167" t="str">
        <f>$C115</f>
        <v/>
      </c>
      <c r="AB70" s="167" t="str">
        <f>$D115</f>
        <v/>
      </c>
      <c r="AC70" s="190" t="str">
        <f>$E115</f>
        <v>.</v>
      </c>
    </row>
    <row r="71" spans="1:29" x14ac:dyDescent="0.35">
      <c r="A71" s="19" t="s">
        <v>432</v>
      </c>
      <c r="B71" s="77">
        <v>3</v>
      </c>
      <c r="C71" s="20" t="str">
        <f t="shared" si="56"/>
        <v>Poppy Webster</v>
      </c>
      <c r="D71" s="20" t="str">
        <f t="shared" si="7"/>
        <v>Dacorum &amp; T</v>
      </c>
      <c r="E71" s="21" t="s">
        <v>852</v>
      </c>
      <c r="F71" s="146">
        <f>Decsheets!$V$7</f>
        <v>4</v>
      </c>
      <c r="G71" s="12"/>
      <c r="H71" s="12"/>
      <c r="I71" s="22"/>
      <c r="J71" s="18" t="str">
        <f t="shared" si="57"/>
        <v/>
      </c>
      <c r="K71" s="18" t="str">
        <f t="shared" si="57"/>
        <v/>
      </c>
      <c r="L71" s="18" t="str">
        <f t="shared" si="57"/>
        <v/>
      </c>
      <c r="M71" s="18">
        <f t="shared" si="57"/>
        <v>4</v>
      </c>
      <c r="N71" s="18" t="str">
        <f t="shared" si="57"/>
        <v/>
      </c>
      <c r="O71" s="18" t="str">
        <f t="shared" si="57"/>
        <v/>
      </c>
      <c r="P71" s="18" t="str">
        <f t="shared" si="57"/>
        <v/>
      </c>
      <c r="Q71" s="18" t="str">
        <f t="shared" si="57"/>
        <v/>
      </c>
      <c r="R71" s="18"/>
      <c r="S71" s="12"/>
      <c r="W71" s="167" t="str">
        <f>$C112</f>
        <v/>
      </c>
      <c r="X71" s="167" t="str">
        <f>$D112</f>
        <v/>
      </c>
      <c r="Y71" s="190" t="str">
        <f>$E112</f>
        <v>.</v>
      </c>
      <c r="Z71" s="167"/>
      <c r="AA71" s="167"/>
      <c r="AB71" s="167"/>
      <c r="AC71" s="209"/>
    </row>
    <row r="72" spans="1:29" x14ac:dyDescent="0.35">
      <c r="A72" s="19"/>
      <c r="B72" s="77" t="s">
        <v>23</v>
      </c>
      <c r="C72" s="20" t="str">
        <f t="shared" si="56"/>
        <v/>
      </c>
      <c r="D72" s="20" t="str">
        <f t="shared" si="7"/>
        <v/>
      </c>
      <c r="E72" s="21" t="s">
        <v>296</v>
      </c>
      <c r="F72" s="146">
        <f>Decsheets!$V$8</f>
        <v>3</v>
      </c>
      <c r="G72" s="12"/>
      <c r="H72" s="12"/>
      <c r="I72" s="22"/>
      <c r="J72" s="18" t="str">
        <f t="shared" si="57"/>
        <v/>
      </c>
      <c r="K72" s="18" t="str">
        <f t="shared" si="57"/>
        <v/>
      </c>
      <c r="L72" s="18" t="str">
        <f t="shared" si="57"/>
        <v/>
      </c>
      <c r="M72" s="18" t="str">
        <f t="shared" si="57"/>
        <v/>
      </c>
      <c r="N72" s="18" t="str">
        <f t="shared" si="57"/>
        <v/>
      </c>
      <c r="O72" s="18" t="str">
        <f t="shared" si="57"/>
        <v/>
      </c>
      <c r="P72" s="18" t="str">
        <f t="shared" si="57"/>
        <v/>
      </c>
      <c r="Q72" s="18" t="str">
        <f t="shared" si="57"/>
        <v/>
      </c>
      <c r="R72" s="18"/>
      <c r="S72" s="12"/>
      <c r="W72" s="167"/>
      <c r="X72" s="167"/>
      <c r="Y72" s="209"/>
      <c r="Z72" s="167"/>
      <c r="AA72" s="167"/>
      <c r="AB72" s="167"/>
      <c r="AC72" s="209"/>
    </row>
    <row r="73" spans="1:29" x14ac:dyDescent="0.35">
      <c r="A73" s="19"/>
      <c r="B73" s="77" t="s">
        <v>24</v>
      </c>
      <c r="C73" s="20" t="str">
        <f t="shared" si="56"/>
        <v/>
      </c>
      <c r="D73" s="20" t="str">
        <f t="shared" si="7"/>
        <v/>
      </c>
      <c r="E73" s="21" t="s">
        <v>296</v>
      </c>
      <c r="F73" s="146">
        <f>Decsheets!$V$9</f>
        <v>2</v>
      </c>
      <c r="G73" s="12"/>
      <c r="H73" s="12"/>
      <c r="I73" s="22"/>
      <c r="J73" s="18" t="str">
        <f t="shared" si="57"/>
        <v/>
      </c>
      <c r="K73" s="18" t="str">
        <f t="shared" si="57"/>
        <v/>
      </c>
      <c r="L73" s="18" t="str">
        <f t="shared" si="57"/>
        <v/>
      </c>
      <c r="M73" s="18" t="str">
        <f t="shared" si="57"/>
        <v/>
      </c>
      <c r="N73" s="18" t="str">
        <f t="shared" si="57"/>
        <v/>
      </c>
      <c r="O73" s="18" t="str">
        <f t="shared" si="57"/>
        <v/>
      </c>
      <c r="P73" s="18" t="str">
        <f t="shared" si="57"/>
        <v/>
      </c>
      <c r="Q73" s="18" t="str">
        <f t="shared" si="57"/>
        <v/>
      </c>
      <c r="R73" s="18"/>
      <c r="S73" s="12"/>
      <c r="W73" s="167" t="s">
        <v>352</v>
      </c>
      <c r="X73" s="167"/>
      <c r="Y73" s="209"/>
      <c r="Z73" s="167"/>
      <c r="AA73" s="167" t="s">
        <v>353</v>
      </c>
      <c r="AB73" s="167"/>
      <c r="AC73" s="209"/>
    </row>
    <row r="74" spans="1:29" x14ac:dyDescent="0.35">
      <c r="A74" s="19"/>
      <c r="B74" s="77" t="s">
        <v>25</v>
      </c>
      <c r="C74" s="20" t="str">
        <f t="shared" si="56"/>
        <v/>
      </c>
      <c r="D74" s="20" t="str">
        <f t="shared" si="7"/>
        <v/>
      </c>
      <c r="E74" s="21" t="s">
        <v>296</v>
      </c>
      <c r="F74" s="146">
        <f>Decsheets!$V$10</f>
        <v>1</v>
      </c>
      <c r="G74" s="12"/>
      <c r="H74" s="12"/>
      <c r="I74" s="22"/>
      <c r="J74" s="18" t="str">
        <f t="shared" si="57"/>
        <v/>
      </c>
      <c r="K74" s="18" t="str">
        <f t="shared" si="57"/>
        <v/>
      </c>
      <c r="L74" s="18" t="str">
        <f t="shared" si="57"/>
        <v/>
      </c>
      <c r="M74" s="18" t="str">
        <f t="shared" si="57"/>
        <v/>
      </c>
      <c r="N74" s="18" t="str">
        <f t="shared" si="57"/>
        <v/>
      </c>
      <c r="O74" s="18" t="str">
        <f t="shared" si="57"/>
        <v/>
      </c>
      <c r="P74" s="18" t="str">
        <f t="shared" si="57"/>
        <v/>
      </c>
      <c r="Q74" s="18" t="str">
        <f t="shared" si="57"/>
        <v/>
      </c>
      <c r="R74" s="18"/>
      <c r="S74" s="12"/>
      <c r="W74" s="167" t="str">
        <f>$C117</f>
        <v>Dahlia Corp</v>
      </c>
      <c r="X74" s="167" t="str">
        <f>$D117</f>
        <v>St Albans</v>
      </c>
      <c r="Y74" s="190">
        <f>$E117</f>
        <v>1.61</v>
      </c>
      <c r="Z74" s="167"/>
      <c r="AA74" s="167" t="str">
        <f>$C125</f>
        <v>Eva Chalisey</v>
      </c>
      <c r="AB74" s="167" t="str">
        <f>$D125</f>
        <v>Shaftesbury</v>
      </c>
      <c r="AC74" s="190">
        <f>$E125</f>
        <v>1.25</v>
      </c>
    </row>
    <row r="75" spans="1:29" x14ac:dyDescent="0.35">
      <c r="A75" s="19"/>
      <c r="B75" s="77">
        <v>7</v>
      </c>
      <c r="C75" s="20" t="str">
        <f t="shared" si="56"/>
        <v/>
      </c>
      <c r="D75" s="20" t="str">
        <f t="shared" si="7"/>
        <v/>
      </c>
      <c r="E75" s="21" t="s">
        <v>296</v>
      </c>
      <c r="F75" s="146">
        <f>Decsheets!$V$11</f>
        <v>0</v>
      </c>
      <c r="G75" s="12"/>
      <c r="H75" s="12"/>
      <c r="I75" s="22"/>
      <c r="J75" s="18" t="str">
        <f t="shared" si="57"/>
        <v/>
      </c>
      <c r="K75" s="18" t="str">
        <f t="shared" si="57"/>
        <v/>
      </c>
      <c r="L75" s="18" t="str">
        <f t="shared" si="57"/>
        <v/>
      </c>
      <c r="M75" s="18" t="str">
        <f t="shared" si="57"/>
        <v/>
      </c>
      <c r="N75" s="18" t="str">
        <f t="shared" si="57"/>
        <v/>
      </c>
      <c r="O75" s="18" t="str">
        <f t="shared" si="57"/>
        <v/>
      </c>
      <c r="P75" s="18" t="str">
        <f t="shared" si="57"/>
        <v/>
      </c>
      <c r="Q75" s="18" t="str">
        <f t="shared" si="57"/>
        <v/>
      </c>
      <c r="R75" s="18">
        <f>SUM(Decsheets!$V$5:$V$13)-(SUM(J69:P75))</f>
        <v>6</v>
      </c>
      <c r="S75" s="12"/>
      <c r="W75" s="167" t="str">
        <f t="shared" ref="W75:W80" si="58">$C118</f>
        <v>Isabella Turner</v>
      </c>
      <c r="X75" s="167" t="str">
        <f t="shared" ref="X75:X80" si="59">$D118</f>
        <v>Dacorum &amp; T</v>
      </c>
      <c r="Y75" s="190">
        <f t="shared" ref="Y75:Y80" si="60">$E118</f>
        <v>1.35</v>
      </c>
      <c r="Z75" s="167"/>
      <c r="AA75" s="167" t="str">
        <f t="shared" ref="AA75:AA80" si="61">$C126</f>
        <v>Lauren Wood</v>
      </c>
      <c r="AB75" s="167" t="str">
        <f t="shared" ref="AB75:AB80" si="62">$D126</f>
        <v>Watford</v>
      </c>
      <c r="AC75" s="190">
        <f t="shared" ref="AC75:AC80" si="63">$E126</f>
        <v>1.25</v>
      </c>
    </row>
    <row r="76" spans="1:29" s="2" customFormat="1" x14ac:dyDescent="0.35">
      <c r="A76" s="15" t="s">
        <v>56</v>
      </c>
      <c r="B76" s="76"/>
      <c r="C76" s="23" t="s">
        <v>170</v>
      </c>
      <c r="D76" s="26"/>
      <c r="E76" s="11" t="s">
        <v>296</v>
      </c>
      <c r="F76" s="144"/>
      <c r="G76" s="12"/>
      <c r="H76" s="12"/>
      <c r="I76" s="27"/>
      <c r="J76" s="18"/>
      <c r="K76" s="18"/>
      <c r="L76" s="18"/>
      <c r="M76" s="18"/>
      <c r="N76" s="18"/>
      <c r="O76" s="18"/>
      <c r="P76" s="18"/>
      <c r="Q76" s="18"/>
      <c r="R76" s="18"/>
      <c r="S76" s="12" t="s">
        <v>55</v>
      </c>
      <c r="W76" s="167" t="str">
        <f t="shared" si="58"/>
        <v>Amelie Horn</v>
      </c>
      <c r="X76" s="167" t="str">
        <f t="shared" si="59"/>
        <v>Herts Phoenix</v>
      </c>
      <c r="Y76" s="190">
        <f t="shared" si="60"/>
        <v>1.3</v>
      </c>
      <c r="Z76" s="167"/>
      <c r="AA76" s="167" t="str">
        <f t="shared" si="61"/>
        <v>Jasmine Coles</v>
      </c>
      <c r="AB76" s="167" t="str">
        <f t="shared" si="62"/>
        <v>Dacorum &amp; T</v>
      </c>
      <c r="AC76" s="190">
        <f t="shared" si="63"/>
        <v>1.2</v>
      </c>
    </row>
    <row r="77" spans="1:29" x14ac:dyDescent="0.35">
      <c r="A77" s="19" t="s">
        <v>432</v>
      </c>
      <c r="B77" s="77">
        <v>1</v>
      </c>
      <c r="C77" s="20" t="str">
        <f t="shared" ref="C77:C83" si="64">IF(A77="","",VLOOKUP($A$76,IF(LEN(A77)=2,U15GB,U15GA),VLOOKUP(LEFT(A77,1),club,6,FALSE),FALSE))</f>
        <v>Nancie Bateson</v>
      </c>
      <c r="D77" s="20" t="str">
        <f t="shared" si="7"/>
        <v>Dacorum &amp; T</v>
      </c>
      <c r="E77" s="21" t="s">
        <v>951</v>
      </c>
      <c r="F77" s="146">
        <f>Decsheets!$V$5</f>
        <v>6</v>
      </c>
      <c r="G77" s="12"/>
      <c r="H77" s="12"/>
      <c r="I77" s="22"/>
      <c r="J77" s="18" t="str">
        <f t="shared" ref="J77:Q83" si="65">IF($A77="","",IF(LEFT($A77,1)=J$12,$F77,""))</f>
        <v/>
      </c>
      <c r="K77" s="18" t="str">
        <f t="shared" si="65"/>
        <v/>
      </c>
      <c r="L77" s="18" t="str">
        <f t="shared" si="65"/>
        <v/>
      </c>
      <c r="M77" s="18">
        <f t="shared" si="65"/>
        <v>6</v>
      </c>
      <c r="N77" s="18" t="str">
        <f t="shared" si="65"/>
        <v/>
      </c>
      <c r="O77" s="18" t="str">
        <f t="shared" si="65"/>
        <v/>
      </c>
      <c r="P77" s="18" t="str">
        <f t="shared" si="65"/>
        <v/>
      </c>
      <c r="Q77" s="18" t="str">
        <f t="shared" si="65"/>
        <v/>
      </c>
      <c r="R77" s="18"/>
      <c r="S77" s="12"/>
      <c r="W77" s="167" t="str">
        <f t="shared" si="58"/>
        <v>Jessica Breeze</v>
      </c>
      <c r="X77" s="167" t="str">
        <f t="shared" si="59"/>
        <v>Watford</v>
      </c>
      <c r="Y77" s="190">
        <f t="shared" si="60"/>
        <v>1.3</v>
      </c>
      <c r="Z77" s="167"/>
      <c r="AA77" s="167" t="str">
        <f t="shared" si="61"/>
        <v/>
      </c>
      <c r="AB77" s="167" t="str">
        <f t="shared" si="62"/>
        <v/>
      </c>
      <c r="AC77" s="190" t="str">
        <f t="shared" si="63"/>
        <v>.</v>
      </c>
    </row>
    <row r="78" spans="1:29" x14ac:dyDescent="0.35">
      <c r="A78" s="19" t="s">
        <v>434</v>
      </c>
      <c r="B78" s="77">
        <v>2</v>
      </c>
      <c r="C78" s="20" t="str">
        <f t="shared" si="64"/>
        <v>Dina Silverman</v>
      </c>
      <c r="D78" s="20" t="str">
        <f t="shared" ref="D78:D83" si="66">IF(A78="","",VLOOKUP(LEFT(A78,1),club,2,FALSE))</f>
        <v>Shaftesbury</v>
      </c>
      <c r="E78" s="21" t="s">
        <v>951</v>
      </c>
      <c r="F78" s="146">
        <f>Decsheets!$V$6</f>
        <v>5</v>
      </c>
      <c r="G78" s="12"/>
      <c r="H78" s="12"/>
      <c r="I78" s="22"/>
      <c r="J78" s="18" t="str">
        <f t="shared" si="65"/>
        <v/>
      </c>
      <c r="K78" s="18" t="str">
        <f t="shared" si="65"/>
        <v/>
      </c>
      <c r="L78" s="18" t="str">
        <f t="shared" si="65"/>
        <v/>
      </c>
      <c r="M78" s="18" t="str">
        <f t="shared" si="65"/>
        <v/>
      </c>
      <c r="N78" s="18">
        <f t="shared" si="65"/>
        <v>5</v>
      </c>
      <c r="O78" s="18" t="str">
        <f t="shared" si="65"/>
        <v/>
      </c>
      <c r="P78" s="18" t="str">
        <f t="shared" si="65"/>
        <v/>
      </c>
      <c r="Q78" s="18" t="str">
        <f t="shared" si="65"/>
        <v/>
      </c>
      <c r="R78" s="18"/>
      <c r="S78" s="12"/>
      <c r="W78" s="167" t="str">
        <f t="shared" si="58"/>
        <v>Macie Sutherland</v>
      </c>
      <c r="X78" s="167" t="str">
        <f t="shared" si="59"/>
        <v>Shaftesbury</v>
      </c>
      <c r="Y78" s="190">
        <f t="shared" si="60"/>
        <v>1.3</v>
      </c>
      <c r="Z78" s="167"/>
      <c r="AA78" s="167" t="str">
        <f t="shared" si="61"/>
        <v/>
      </c>
      <c r="AB78" s="167" t="str">
        <f t="shared" si="62"/>
        <v/>
      </c>
      <c r="AC78" s="190" t="str">
        <f t="shared" si="63"/>
        <v>.</v>
      </c>
    </row>
    <row r="79" spans="1:29" x14ac:dyDescent="0.35">
      <c r="A79" s="19" t="s">
        <v>428</v>
      </c>
      <c r="B79" s="77">
        <v>3</v>
      </c>
      <c r="C79" s="20" t="str">
        <f t="shared" si="64"/>
        <v xml:space="preserve">Gina Luckhurst </v>
      </c>
      <c r="D79" s="20" t="str">
        <f t="shared" si="66"/>
        <v>Watford</v>
      </c>
      <c r="E79" s="21" t="s">
        <v>952</v>
      </c>
      <c r="F79" s="146">
        <f>Decsheets!$V$7</f>
        <v>4</v>
      </c>
      <c r="G79" s="12"/>
      <c r="H79" s="12"/>
      <c r="I79" s="22"/>
      <c r="J79" s="18" t="str">
        <f t="shared" si="65"/>
        <v/>
      </c>
      <c r="K79" s="18">
        <f t="shared" si="65"/>
        <v>4</v>
      </c>
      <c r="L79" s="18" t="str">
        <f t="shared" si="65"/>
        <v/>
      </c>
      <c r="M79" s="18" t="str">
        <f t="shared" si="65"/>
        <v/>
      </c>
      <c r="N79" s="18" t="str">
        <f t="shared" si="65"/>
        <v/>
      </c>
      <c r="O79" s="18" t="str">
        <f t="shared" si="65"/>
        <v/>
      </c>
      <c r="P79" s="18" t="str">
        <f t="shared" si="65"/>
        <v/>
      </c>
      <c r="Q79" s="18" t="str">
        <f t="shared" si="65"/>
        <v/>
      </c>
      <c r="R79" s="18"/>
      <c r="S79" s="12"/>
      <c r="W79" s="167" t="str">
        <f t="shared" si="58"/>
        <v/>
      </c>
      <c r="X79" s="167" t="str">
        <f t="shared" si="59"/>
        <v/>
      </c>
      <c r="Y79" s="190" t="str">
        <f t="shared" si="60"/>
        <v>.</v>
      </c>
      <c r="Z79" s="167"/>
      <c r="AA79" s="167" t="str">
        <f t="shared" si="61"/>
        <v/>
      </c>
      <c r="AB79" s="167" t="str">
        <f t="shared" si="62"/>
        <v/>
      </c>
      <c r="AC79" s="190" t="str">
        <f t="shared" si="63"/>
        <v>.</v>
      </c>
    </row>
    <row r="80" spans="1:29" x14ac:dyDescent="0.35">
      <c r="A80" s="19"/>
      <c r="B80" s="77" t="s">
        <v>23</v>
      </c>
      <c r="C80" s="20" t="str">
        <f t="shared" si="64"/>
        <v/>
      </c>
      <c r="D80" s="20" t="str">
        <f t="shared" si="66"/>
        <v/>
      </c>
      <c r="E80" s="21" t="s">
        <v>296</v>
      </c>
      <c r="F80" s="146">
        <f>Decsheets!$V$8</f>
        <v>3</v>
      </c>
      <c r="G80" s="12"/>
      <c r="H80" s="12"/>
      <c r="I80" s="22"/>
      <c r="J80" s="18" t="str">
        <f t="shared" si="65"/>
        <v/>
      </c>
      <c r="K80" s="18" t="str">
        <f t="shared" si="65"/>
        <v/>
      </c>
      <c r="L80" s="18" t="str">
        <f t="shared" si="65"/>
        <v/>
      </c>
      <c r="M80" s="18" t="str">
        <f t="shared" si="65"/>
        <v/>
      </c>
      <c r="N80" s="18" t="str">
        <f t="shared" si="65"/>
        <v/>
      </c>
      <c r="O80" s="18" t="str">
        <f t="shared" si="65"/>
        <v/>
      </c>
      <c r="P80" s="18" t="str">
        <f t="shared" si="65"/>
        <v/>
      </c>
      <c r="Q80" s="18" t="str">
        <f t="shared" si="65"/>
        <v/>
      </c>
      <c r="R80" s="18"/>
      <c r="S80" s="12"/>
      <c r="W80" s="167" t="str">
        <f t="shared" si="58"/>
        <v/>
      </c>
      <c r="X80" s="167" t="str">
        <f t="shared" si="59"/>
        <v/>
      </c>
      <c r="Y80" s="190" t="str">
        <f t="shared" si="60"/>
        <v>.</v>
      </c>
      <c r="Z80" s="167"/>
      <c r="AA80" s="167" t="str">
        <f t="shared" si="61"/>
        <v/>
      </c>
      <c r="AB80" s="167" t="str">
        <f t="shared" si="62"/>
        <v/>
      </c>
      <c r="AC80" s="190" t="str">
        <f t="shared" si="63"/>
        <v>.</v>
      </c>
    </row>
    <row r="81" spans="1:29" x14ac:dyDescent="0.35">
      <c r="A81" s="19"/>
      <c r="B81" s="77" t="s">
        <v>24</v>
      </c>
      <c r="C81" s="20" t="str">
        <f t="shared" si="64"/>
        <v/>
      </c>
      <c r="D81" s="20" t="str">
        <f t="shared" si="66"/>
        <v/>
      </c>
      <c r="E81" s="21" t="s">
        <v>296</v>
      </c>
      <c r="F81" s="146">
        <f>Decsheets!$V$9</f>
        <v>2</v>
      </c>
      <c r="G81" s="12"/>
      <c r="H81" s="12"/>
      <c r="I81" s="22"/>
      <c r="J81" s="18" t="str">
        <f t="shared" si="65"/>
        <v/>
      </c>
      <c r="K81" s="18" t="str">
        <f t="shared" si="65"/>
        <v/>
      </c>
      <c r="L81" s="18" t="str">
        <f t="shared" si="65"/>
        <v/>
      </c>
      <c r="M81" s="18" t="str">
        <f t="shared" si="65"/>
        <v/>
      </c>
      <c r="N81" s="18" t="str">
        <f t="shared" si="65"/>
        <v/>
      </c>
      <c r="O81" s="18" t="str">
        <f t="shared" si="65"/>
        <v/>
      </c>
      <c r="P81" s="18" t="str">
        <f t="shared" si="65"/>
        <v/>
      </c>
      <c r="Q81" s="18" t="str">
        <f t="shared" si="65"/>
        <v/>
      </c>
      <c r="R81" s="18"/>
      <c r="S81" s="12"/>
      <c r="W81" s="169"/>
      <c r="X81" s="169"/>
      <c r="Y81" s="201"/>
      <c r="Z81" s="169"/>
      <c r="AA81" s="169"/>
      <c r="AB81" s="169"/>
      <c r="AC81" s="201"/>
    </row>
    <row r="82" spans="1:29" x14ac:dyDescent="0.35">
      <c r="A82" s="19"/>
      <c r="B82" s="77" t="s">
        <v>25</v>
      </c>
      <c r="C82" s="20" t="str">
        <f t="shared" si="64"/>
        <v/>
      </c>
      <c r="D82" s="20" t="str">
        <f t="shared" si="66"/>
        <v/>
      </c>
      <c r="E82" s="21" t="s">
        <v>296</v>
      </c>
      <c r="F82" s="146">
        <f>Decsheets!$V$10</f>
        <v>1</v>
      </c>
      <c r="G82" s="12"/>
      <c r="H82" s="12"/>
      <c r="I82" s="22"/>
      <c r="J82" s="18" t="str">
        <f t="shared" si="65"/>
        <v/>
      </c>
      <c r="K82" s="18" t="str">
        <f t="shared" si="65"/>
        <v/>
      </c>
      <c r="L82" s="18" t="str">
        <f t="shared" si="65"/>
        <v/>
      </c>
      <c r="M82" s="18" t="str">
        <f t="shared" si="65"/>
        <v/>
      </c>
      <c r="N82" s="18" t="str">
        <f t="shared" si="65"/>
        <v/>
      </c>
      <c r="O82" s="18" t="str">
        <f t="shared" si="65"/>
        <v/>
      </c>
      <c r="P82" s="18" t="str">
        <f t="shared" si="65"/>
        <v/>
      </c>
      <c r="Q82" s="18" t="str">
        <f t="shared" si="65"/>
        <v/>
      </c>
      <c r="R82" s="18"/>
      <c r="S82" s="12"/>
      <c r="W82" s="167" t="s">
        <v>355</v>
      </c>
      <c r="X82" s="167"/>
      <c r="Y82" s="209"/>
      <c r="Z82" s="167"/>
      <c r="AA82" s="167" t="s">
        <v>356</v>
      </c>
      <c r="AB82" s="167"/>
      <c r="AC82" s="209"/>
    </row>
    <row r="83" spans="1:29" x14ac:dyDescent="0.35">
      <c r="A83" s="19"/>
      <c r="B83" s="77">
        <v>7</v>
      </c>
      <c r="C83" s="20" t="str">
        <f t="shared" si="64"/>
        <v/>
      </c>
      <c r="D83" s="20" t="str">
        <f t="shared" si="66"/>
        <v/>
      </c>
      <c r="E83" s="21" t="s">
        <v>296</v>
      </c>
      <c r="F83" s="146">
        <f>Decsheets!$V$11</f>
        <v>0</v>
      </c>
      <c r="G83" s="12"/>
      <c r="H83" s="12"/>
      <c r="I83" s="22"/>
      <c r="J83" s="18" t="str">
        <f t="shared" si="65"/>
        <v/>
      </c>
      <c r="K83" s="18" t="str">
        <f t="shared" si="65"/>
        <v/>
      </c>
      <c r="L83" s="18" t="str">
        <f t="shared" si="65"/>
        <v/>
      </c>
      <c r="M83" s="18" t="str">
        <f t="shared" si="65"/>
        <v/>
      </c>
      <c r="N83" s="18" t="str">
        <f t="shared" si="65"/>
        <v/>
      </c>
      <c r="O83" s="18" t="str">
        <f t="shared" si="65"/>
        <v/>
      </c>
      <c r="P83" s="18" t="str">
        <f t="shared" si="65"/>
        <v/>
      </c>
      <c r="Q83" s="18" t="str">
        <f t="shared" si="65"/>
        <v/>
      </c>
      <c r="R83" s="18">
        <f>SUM(Decsheets!$V$5:$V$13)-(SUM(J77:P83))</f>
        <v>6</v>
      </c>
      <c r="S83" s="12"/>
      <c r="W83" s="167" t="str">
        <f>$C133</f>
        <v>Hannah Owolabi</v>
      </c>
      <c r="X83" s="167" t="str">
        <f>$D133</f>
        <v>Herts Phoenix</v>
      </c>
      <c r="Y83" s="190">
        <f>$E133</f>
        <v>4.41</v>
      </c>
      <c r="Z83" s="167"/>
      <c r="AA83" s="167" t="str">
        <f>$C141</f>
        <v>Eva Chalisey</v>
      </c>
      <c r="AB83" s="167" t="str">
        <f>$D141</f>
        <v>Shaftesbury</v>
      </c>
      <c r="AC83" s="190">
        <f>$E141</f>
        <v>3.89</v>
      </c>
    </row>
    <row r="84" spans="1:29" s="2" customFormat="1" x14ac:dyDescent="0.35">
      <c r="A84" s="15" t="s">
        <v>56</v>
      </c>
      <c r="B84" s="76"/>
      <c r="C84" s="23" t="s">
        <v>171</v>
      </c>
      <c r="D84" s="26"/>
      <c r="E84" s="11" t="s">
        <v>296</v>
      </c>
      <c r="F84" s="144"/>
      <c r="G84" s="12"/>
      <c r="H84" s="12"/>
      <c r="I84" s="27"/>
      <c r="J84" s="18"/>
      <c r="K84" s="18"/>
      <c r="L84" s="18"/>
      <c r="M84" s="18"/>
      <c r="N84" s="18"/>
      <c r="O84" s="18"/>
      <c r="P84" s="18"/>
      <c r="Q84" s="18"/>
      <c r="R84" s="18"/>
      <c r="S84" s="12" t="s">
        <v>67</v>
      </c>
      <c r="W84" s="167" t="str">
        <f t="shared" ref="W84:W89" si="67">$C134</f>
        <v>Olivia Wilson</v>
      </c>
      <c r="X84" s="167" t="str">
        <f t="shared" ref="X84:X89" si="68">$D134</f>
        <v>Dacorum &amp; T</v>
      </c>
      <c r="Y84" s="190">
        <f t="shared" ref="Y84:Y89" si="69">$E134</f>
        <v>4.2</v>
      </c>
      <c r="Z84" s="167"/>
      <c r="AA84" s="167" t="str">
        <f t="shared" ref="AA84:AA89" si="70">$C142</f>
        <v>Kate Hopper</v>
      </c>
      <c r="AB84" s="167" t="str">
        <f t="shared" ref="AB84:AB89" si="71">$D142</f>
        <v>Dacorum &amp; T</v>
      </c>
      <c r="AC84" s="190">
        <f t="shared" ref="AC84:AC89" si="72">$E142</f>
        <v>3.81</v>
      </c>
    </row>
    <row r="85" spans="1:29" x14ac:dyDescent="0.35">
      <c r="A85" s="19" t="s">
        <v>824</v>
      </c>
      <c r="B85" s="77">
        <v>1</v>
      </c>
      <c r="C85" s="20" t="str">
        <f t="shared" ref="C85:C91" si="73">IF(A85="","",VLOOKUP($A$84,IF(LEN(A85)=2,U15GB,U15GA),VLOOKUP(LEFT(A85,1),club,6,FALSE),FALSE))</f>
        <v>Phoebe Music</v>
      </c>
      <c r="D85" s="20" t="str">
        <f t="shared" ref="D85:D147" si="74">IF(A85="","",VLOOKUP(LEFT(A85,1),club,2,FALSE))</f>
        <v>Shaftesbury</v>
      </c>
      <c r="E85" s="21" t="s">
        <v>953</v>
      </c>
      <c r="F85" s="146">
        <f>Decsheets!$V$5</f>
        <v>6</v>
      </c>
      <c r="G85" s="12"/>
      <c r="H85" s="12"/>
      <c r="I85" s="22"/>
      <c r="J85" s="18" t="str">
        <f t="shared" ref="J85:Q91" si="75">IF($A85="","",IF(LEFT($A85,1)=J$12,$F85,""))</f>
        <v/>
      </c>
      <c r="K85" s="18" t="str">
        <f t="shared" si="75"/>
        <v/>
      </c>
      <c r="L85" s="18" t="str">
        <f t="shared" si="75"/>
        <v/>
      </c>
      <c r="M85" s="18" t="str">
        <f t="shared" si="75"/>
        <v/>
      </c>
      <c r="N85" s="18">
        <f t="shared" si="75"/>
        <v>6</v>
      </c>
      <c r="O85" s="18" t="str">
        <f t="shared" si="75"/>
        <v/>
      </c>
      <c r="P85" s="18" t="str">
        <f t="shared" si="75"/>
        <v/>
      </c>
      <c r="Q85" s="18" t="str">
        <f t="shared" si="75"/>
        <v/>
      </c>
      <c r="R85" s="18"/>
      <c r="S85" s="12"/>
      <c r="W85" s="167" t="str">
        <f t="shared" si="67"/>
        <v>Dina Silverman</v>
      </c>
      <c r="X85" s="167" t="str">
        <f t="shared" si="68"/>
        <v>Shaftesbury</v>
      </c>
      <c r="Y85" s="190">
        <f t="shared" si="69"/>
        <v>4.17</v>
      </c>
      <c r="Z85" s="167"/>
      <c r="AA85" s="167" t="str">
        <f t="shared" si="70"/>
        <v xml:space="preserve">Anni McLoughlin </v>
      </c>
      <c r="AB85" s="167" t="str">
        <f t="shared" si="71"/>
        <v>Watford</v>
      </c>
      <c r="AC85" s="190">
        <f t="shared" si="72"/>
        <v>3.63</v>
      </c>
    </row>
    <row r="86" spans="1:29" x14ac:dyDescent="0.35">
      <c r="A86" s="19" t="s">
        <v>825</v>
      </c>
      <c r="B86" s="77">
        <v>2</v>
      </c>
      <c r="C86" s="20" t="str">
        <f t="shared" si="73"/>
        <v>India McCalla-Leacy</v>
      </c>
      <c r="D86" s="20" t="str">
        <f t="shared" si="74"/>
        <v>Dacorum &amp; T</v>
      </c>
      <c r="E86" s="21" t="s">
        <v>954</v>
      </c>
      <c r="F86" s="146">
        <f>Decsheets!$V$6</f>
        <v>5</v>
      </c>
      <c r="G86" s="12"/>
      <c r="H86" s="12"/>
      <c r="I86" s="22"/>
      <c r="J86" s="18" t="str">
        <f t="shared" si="75"/>
        <v/>
      </c>
      <c r="K86" s="18" t="str">
        <f t="shared" si="75"/>
        <v/>
      </c>
      <c r="L86" s="18" t="str">
        <f t="shared" si="75"/>
        <v/>
      </c>
      <c r="M86" s="18">
        <f t="shared" si="75"/>
        <v>5</v>
      </c>
      <c r="N86" s="18" t="str">
        <f t="shared" si="75"/>
        <v/>
      </c>
      <c r="O86" s="18" t="str">
        <f t="shared" si="75"/>
        <v/>
      </c>
      <c r="P86" s="18" t="str">
        <f t="shared" si="75"/>
        <v/>
      </c>
      <c r="Q86" s="18" t="str">
        <f t="shared" si="75"/>
        <v/>
      </c>
      <c r="R86" s="18"/>
      <c r="S86" s="12"/>
      <c r="W86" s="167" t="str">
        <f t="shared" si="67"/>
        <v>Thalia Mann</v>
      </c>
      <c r="X86" s="167" t="str">
        <f t="shared" si="68"/>
        <v>Watford</v>
      </c>
      <c r="Y86" s="190">
        <f t="shared" si="69"/>
        <v>4</v>
      </c>
      <c r="Z86" s="167"/>
      <c r="AA86" s="167" t="str">
        <f t="shared" si="70"/>
        <v>Amelie Tongue</v>
      </c>
      <c r="AB86" s="167" t="str">
        <f t="shared" si="71"/>
        <v>St Albans</v>
      </c>
      <c r="AC86" s="190">
        <f t="shared" si="72"/>
        <v>3.41</v>
      </c>
    </row>
    <row r="87" spans="1:29" x14ac:dyDescent="0.35">
      <c r="A87" s="19"/>
      <c r="B87" s="77">
        <v>3</v>
      </c>
      <c r="C87" s="20" t="str">
        <f t="shared" si="73"/>
        <v/>
      </c>
      <c r="D87" s="20" t="str">
        <f t="shared" si="74"/>
        <v/>
      </c>
      <c r="E87" s="21" t="s">
        <v>296</v>
      </c>
      <c r="F87" s="146">
        <f>Decsheets!$V$7</f>
        <v>4</v>
      </c>
      <c r="G87" s="12"/>
      <c r="H87" s="12"/>
      <c r="I87" s="22"/>
      <c r="J87" s="18" t="str">
        <f t="shared" si="75"/>
        <v/>
      </c>
      <c r="K87" s="18" t="str">
        <f t="shared" si="75"/>
        <v/>
      </c>
      <c r="L87" s="18" t="str">
        <f t="shared" si="75"/>
        <v/>
      </c>
      <c r="M87" s="18" t="str">
        <f t="shared" si="75"/>
        <v/>
      </c>
      <c r="N87" s="18" t="str">
        <f t="shared" si="75"/>
        <v/>
      </c>
      <c r="O87" s="18" t="str">
        <f t="shared" si="75"/>
        <v/>
      </c>
      <c r="P87" s="18" t="str">
        <f t="shared" si="75"/>
        <v/>
      </c>
      <c r="Q87" s="18" t="str">
        <f t="shared" si="75"/>
        <v/>
      </c>
      <c r="R87" s="18"/>
      <c r="S87" s="12"/>
      <c r="W87" s="167" t="str">
        <f t="shared" si="67"/>
        <v>Matilda Price</v>
      </c>
      <c r="X87" s="167" t="str">
        <f t="shared" si="68"/>
        <v>St Albans</v>
      </c>
      <c r="Y87" s="190">
        <f t="shared" si="69"/>
        <v>3.92</v>
      </c>
      <c r="Z87" s="167"/>
      <c r="AA87" s="167" t="str">
        <f t="shared" si="70"/>
        <v>Sanaiya Nelson</v>
      </c>
      <c r="AB87" s="167" t="str">
        <f t="shared" si="71"/>
        <v>Herts Phoenix</v>
      </c>
      <c r="AC87" s="190">
        <f t="shared" si="72"/>
        <v>2.5099999999999998</v>
      </c>
    </row>
    <row r="88" spans="1:29" x14ac:dyDescent="0.35">
      <c r="A88" s="19"/>
      <c r="B88" s="77" t="s">
        <v>23</v>
      </c>
      <c r="C88" s="20" t="str">
        <f t="shared" si="73"/>
        <v/>
      </c>
      <c r="D88" s="20" t="str">
        <f t="shared" si="74"/>
        <v/>
      </c>
      <c r="E88" s="21" t="s">
        <v>296</v>
      </c>
      <c r="F88" s="146">
        <f>Decsheets!$V$8</f>
        <v>3</v>
      </c>
      <c r="G88" s="12"/>
      <c r="H88" s="12"/>
      <c r="I88" s="22"/>
      <c r="J88" s="18" t="str">
        <f t="shared" si="75"/>
        <v/>
      </c>
      <c r="K88" s="18" t="str">
        <f t="shared" si="75"/>
        <v/>
      </c>
      <c r="L88" s="18" t="str">
        <f t="shared" si="75"/>
        <v/>
      </c>
      <c r="M88" s="18" t="str">
        <f t="shared" si="75"/>
        <v/>
      </c>
      <c r="N88" s="18" t="str">
        <f t="shared" si="75"/>
        <v/>
      </c>
      <c r="O88" s="18" t="str">
        <f t="shared" si="75"/>
        <v/>
      </c>
      <c r="P88" s="18" t="str">
        <f t="shared" si="75"/>
        <v/>
      </c>
      <c r="Q88" s="18" t="str">
        <f t="shared" si="75"/>
        <v/>
      </c>
      <c r="R88" s="18"/>
      <c r="S88" s="12"/>
      <c r="W88" s="167" t="str">
        <f t="shared" si="67"/>
        <v/>
      </c>
      <c r="X88" s="167" t="str">
        <f t="shared" si="68"/>
        <v/>
      </c>
      <c r="Y88" s="190" t="str">
        <f t="shared" si="69"/>
        <v>.</v>
      </c>
      <c r="Z88" s="167"/>
      <c r="AA88" s="167" t="str">
        <f t="shared" si="70"/>
        <v/>
      </c>
      <c r="AB88" s="167" t="str">
        <f t="shared" si="71"/>
        <v/>
      </c>
      <c r="AC88" s="190" t="str">
        <f t="shared" si="72"/>
        <v>.</v>
      </c>
    </row>
    <row r="89" spans="1:29" x14ac:dyDescent="0.35">
      <c r="A89" s="19"/>
      <c r="B89" s="77" t="s">
        <v>24</v>
      </c>
      <c r="C89" s="20" t="str">
        <f t="shared" si="73"/>
        <v/>
      </c>
      <c r="D89" s="20" t="str">
        <f t="shared" si="74"/>
        <v/>
      </c>
      <c r="E89" s="21" t="s">
        <v>296</v>
      </c>
      <c r="F89" s="146">
        <f>Decsheets!$V$9</f>
        <v>2</v>
      </c>
      <c r="G89" s="12"/>
      <c r="H89" s="12"/>
      <c r="I89" s="22"/>
      <c r="J89" s="18" t="str">
        <f t="shared" si="75"/>
        <v/>
      </c>
      <c r="K89" s="18" t="str">
        <f t="shared" si="75"/>
        <v/>
      </c>
      <c r="L89" s="18" t="str">
        <f t="shared" si="75"/>
        <v/>
      </c>
      <c r="M89" s="18" t="str">
        <f t="shared" si="75"/>
        <v/>
      </c>
      <c r="N89" s="18" t="str">
        <f t="shared" si="75"/>
        <v/>
      </c>
      <c r="O89" s="18" t="str">
        <f t="shared" si="75"/>
        <v/>
      </c>
      <c r="P89" s="18" t="str">
        <f t="shared" si="75"/>
        <v/>
      </c>
      <c r="Q89" s="18" t="str">
        <f t="shared" si="75"/>
        <v/>
      </c>
      <c r="R89" s="18"/>
      <c r="S89" s="12"/>
      <c r="W89" s="167" t="str">
        <f t="shared" si="67"/>
        <v/>
      </c>
      <c r="X89" s="167" t="str">
        <f t="shared" si="68"/>
        <v/>
      </c>
      <c r="Y89" s="190" t="str">
        <f t="shared" si="69"/>
        <v>.</v>
      </c>
      <c r="Z89" s="167"/>
      <c r="AA89" s="167" t="str">
        <f t="shared" si="70"/>
        <v/>
      </c>
      <c r="AB89" s="167" t="str">
        <f t="shared" si="71"/>
        <v/>
      </c>
      <c r="AC89" s="190" t="str">
        <f t="shared" si="72"/>
        <v>.</v>
      </c>
    </row>
    <row r="90" spans="1:29" x14ac:dyDescent="0.35">
      <c r="A90" s="19"/>
      <c r="B90" s="77" t="s">
        <v>25</v>
      </c>
      <c r="C90" s="20" t="str">
        <f t="shared" si="73"/>
        <v/>
      </c>
      <c r="D90" s="20" t="str">
        <f t="shared" si="74"/>
        <v/>
      </c>
      <c r="E90" s="21" t="s">
        <v>296</v>
      </c>
      <c r="F90" s="146">
        <f>Decsheets!$V$10</f>
        <v>1</v>
      </c>
      <c r="G90" s="12"/>
      <c r="H90" s="12"/>
      <c r="I90" s="22"/>
      <c r="J90" s="18" t="str">
        <f t="shared" si="75"/>
        <v/>
      </c>
      <c r="K90" s="18" t="str">
        <f t="shared" si="75"/>
        <v/>
      </c>
      <c r="L90" s="18" t="str">
        <f t="shared" si="75"/>
        <v/>
      </c>
      <c r="M90" s="18" t="str">
        <f t="shared" si="75"/>
        <v/>
      </c>
      <c r="N90" s="18" t="str">
        <f t="shared" si="75"/>
        <v/>
      </c>
      <c r="O90" s="18" t="str">
        <f t="shared" si="75"/>
        <v/>
      </c>
      <c r="P90" s="18" t="str">
        <f t="shared" si="75"/>
        <v/>
      </c>
      <c r="Q90" s="18" t="str">
        <f t="shared" si="75"/>
        <v/>
      </c>
      <c r="R90" s="18"/>
      <c r="S90" s="12"/>
      <c r="W90" s="167"/>
      <c r="X90" s="167"/>
      <c r="Y90" s="209"/>
      <c r="Z90" s="167"/>
      <c r="AA90" s="167"/>
      <c r="AB90" s="167"/>
      <c r="AC90" s="209"/>
    </row>
    <row r="91" spans="1:29" x14ac:dyDescent="0.35">
      <c r="A91" s="19"/>
      <c r="B91" s="77">
        <v>7</v>
      </c>
      <c r="C91" s="20" t="str">
        <f t="shared" si="73"/>
        <v/>
      </c>
      <c r="D91" s="20" t="str">
        <f t="shared" si="74"/>
        <v/>
      </c>
      <c r="E91" s="21" t="s">
        <v>296</v>
      </c>
      <c r="F91" s="146">
        <f>Decsheets!$V$11</f>
        <v>0</v>
      </c>
      <c r="G91" s="12"/>
      <c r="H91" s="12"/>
      <c r="I91" s="22"/>
      <c r="J91" s="18" t="str">
        <f t="shared" si="75"/>
        <v/>
      </c>
      <c r="K91" s="18" t="str">
        <f t="shared" si="75"/>
        <v/>
      </c>
      <c r="L91" s="18" t="str">
        <f t="shared" si="75"/>
        <v/>
      </c>
      <c r="M91" s="18" t="str">
        <f t="shared" si="75"/>
        <v/>
      </c>
      <c r="N91" s="18" t="str">
        <f t="shared" si="75"/>
        <v/>
      </c>
      <c r="O91" s="18" t="str">
        <f t="shared" si="75"/>
        <v/>
      </c>
      <c r="P91" s="18" t="str">
        <f t="shared" si="75"/>
        <v/>
      </c>
      <c r="Q91" s="18" t="str">
        <f t="shared" si="75"/>
        <v/>
      </c>
      <c r="R91" s="18">
        <f>SUM(Decsheets!$V$5:$V$13)-(SUM(J85:P91))</f>
        <v>10</v>
      </c>
      <c r="S91" s="12"/>
      <c r="W91" s="167" t="s">
        <v>359</v>
      </c>
      <c r="X91" s="167"/>
      <c r="Y91" s="209"/>
      <c r="Z91" s="167"/>
      <c r="AA91" s="167" t="s">
        <v>360</v>
      </c>
      <c r="AB91" s="167"/>
      <c r="AC91" s="209"/>
    </row>
    <row r="92" spans="1:29" s="2" customFormat="1" x14ac:dyDescent="0.35">
      <c r="A92" s="15" t="s">
        <v>195</v>
      </c>
      <c r="B92" s="76"/>
      <c r="C92" s="23" t="s">
        <v>184</v>
      </c>
      <c r="D92" s="151" t="s">
        <v>336</v>
      </c>
      <c r="E92" s="153" t="s">
        <v>296</v>
      </c>
      <c r="F92" s="144"/>
      <c r="G92" s="12"/>
      <c r="H92" s="12"/>
      <c r="I92" s="12"/>
      <c r="J92" s="18"/>
      <c r="K92" s="18"/>
      <c r="L92" s="18"/>
      <c r="M92" s="18"/>
      <c r="N92" s="18"/>
      <c r="O92" s="18"/>
      <c r="P92" s="18"/>
      <c r="Q92" s="18"/>
      <c r="R92" s="18"/>
      <c r="S92" s="12" t="s">
        <v>186</v>
      </c>
      <c r="W92" s="167" t="str">
        <f>$C149</f>
        <v>Talia Williams</v>
      </c>
      <c r="X92" s="167" t="str">
        <f>$D149</f>
        <v>Dacorum &amp; T</v>
      </c>
      <c r="Y92" s="190">
        <f>$E149</f>
        <v>9</v>
      </c>
      <c r="Z92" s="167"/>
      <c r="AA92" s="167" t="str">
        <f>$C157</f>
        <v>Freya Lane</v>
      </c>
      <c r="AB92" s="167" t="str">
        <f>$D157</f>
        <v>Herts Phoenix</v>
      </c>
      <c r="AC92" s="190">
        <f>$E157</f>
        <v>7.86</v>
      </c>
    </row>
    <row r="93" spans="1:29" x14ac:dyDescent="0.35">
      <c r="A93" s="19" t="s">
        <v>434</v>
      </c>
      <c r="B93" s="77">
        <v>1</v>
      </c>
      <c r="C93" s="20" t="str">
        <f t="shared" ref="C93:C99" si="76">IF(A93="","",VLOOKUP($A$92,IF(LEN(A93)=2,U15GB,U15GA),VLOOKUP(LEFT(A93,1),club,6,FALSE),FALSE))</f>
        <v>Nia Forbes Agyepong</v>
      </c>
      <c r="D93" s="20" t="str">
        <f t="shared" si="74"/>
        <v>Shaftesbury</v>
      </c>
      <c r="E93" s="154">
        <v>12.4</v>
      </c>
      <c r="F93" s="146">
        <f>Decsheets!$V$5</f>
        <v>6</v>
      </c>
      <c r="G93" s="12"/>
      <c r="H93" s="12"/>
      <c r="I93" s="22"/>
      <c r="J93" s="18" t="str">
        <f t="shared" ref="J93:Q99" si="77">IF($A93="","",IF(LEFT($A93,1)=J$12,$F93,""))</f>
        <v/>
      </c>
      <c r="K93" s="18" t="str">
        <f t="shared" si="77"/>
        <v/>
      </c>
      <c r="L93" s="18" t="str">
        <f t="shared" si="77"/>
        <v/>
      </c>
      <c r="M93" s="18" t="str">
        <f t="shared" si="77"/>
        <v/>
      </c>
      <c r="N93" s="18">
        <f t="shared" si="77"/>
        <v>6</v>
      </c>
      <c r="O93" s="18" t="str">
        <f t="shared" si="77"/>
        <v/>
      </c>
      <c r="P93" s="18" t="str">
        <f t="shared" si="77"/>
        <v/>
      </c>
      <c r="Q93" s="18" t="str">
        <f t="shared" si="77"/>
        <v/>
      </c>
      <c r="R93" s="18"/>
      <c r="S93" s="12"/>
      <c r="W93" s="167" t="str">
        <f t="shared" ref="W93:W98" si="78">$C150</f>
        <v>Imogen List</v>
      </c>
      <c r="X93" s="167" t="str">
        <f t="shared" ref="X93:X98" si="79">$D150</f>
        <v>Herts Phoenix</v>
      </c>
      <c r="Y93" s="190">
        <f t="shared" ref="Y93:Y98" si="80">$E150</f>
        <v>8.19</v>
      </c>
      <c r="Z93" s="167"/>
      <c r="AA93" s="167" t="str">
        <f t="shared" ref="AA93:AA98" si="81">$C158</f>
        <v>Lucy Bevan</v>
      </c>
      <c r="AB93" s="167" t="str">
        <f t="shared" ref="AB93:AB98" si="82">$D158</f>
        <v>Dacorum &amp; T</v>
      </c>
      <c r="AC93" s="190">
        <f t="shared" ref="AC93:AC98" si="83">$E158</f>
        <v>6.91</v>
      </c>
    </row>
    <row r="94" spans="1:29" x14ac:dyDescent="0.35">
      <c r="A94" s="19" t="s">
        <v>432</v>
      </c>
      <c r="B94" s="77">
        <v>2</v>
      </c>
      <c r="C94" s="20" t="str">
        <f t="shared" si="76"/>
        <v>Milla Walsh</v>
      </c>
      <c r="D94" s="20" t="str">
        <f t="shared" si="74"/>
        <v>Dacorum &amp; T</v>
      </c>
      <c r="E94" s="154">
        <v>13</v>
      </c>
      <c r="F94" s="146">
        <f>Decsheets!$V$6</f>
        <v>5</v>
      </c>
      <c r="G94" s="12"/>
      <c r="H94" s="12"/>
      <c r="I94" s="22"/>
      <c r="J94" s="18" t="str">
        <f t="shared" si="77"/>
        <v/>
      </c>
      <c r="K94" s="18" t="str">
        <f t="shared" si="77"/>
        <v/>
      </c>
      <c r="L94" s="18" t="str">
        <f t="shared" si="77"/>
        <v/>
      </c>
      <c r="M94" s="18">
        <f t="shared" si="77"/>
        <v>5</v>
      </c>
      <c r="N94" s="18" t="str">
        <f t="shared" si="77"/>
        <v/>
      </c>
      <c r="O94" s="18" t="str">
        <f t="shared" si="77"/>
        <v/>
      </c>
      <c r="P94" s="18" t="str">
        <f t="shared" si="77"/>
        <v/>
      </c>
      <c r="Q94" s="18" t="str">
        <f t="shared" si="77"/>
        <v/>
      </c>
      <c r="R94" s="18"/>
      <c r="S94" s="12"/>
      <c r="W94" s="167" t="str">
        <f t="shared" si="78"/>
        <v>Mazie Wicks</v>
      </c>
      <c r="X94" s="167" t="str">
        <f t="shared" si="79"/>
        <v>HAWCS/Enfield</v>
      </c>
      <c r="Y94" s="190">
        <f t="shared" si="80"/>
        <v>7.48</v>
      </c>
      <c r="Z94" s="167"/>
      <c r="AA94" s="167" t="str">
        <f t="shared" si="81"/>
        <v>Eva Chalisey</v>
      </c>
      <c r="AB94" s="167" t="str">
        <f t="shared" si="82"/>
        <v>Shaftesbury</v>
      </c>
      <c r="AC94" s="190">
        <f t="shared" si="83"/>
        <v>5.78</v>
      </c>
    </row>
    <row r="95" spans="1:29" x14ac:dyDescent="0.35">
      <c r="A95" s="19" t="s">
        <v>428</v>
      </c>
      <c r="B95" s="77">
        <v>3</v>
      </c>
      <c r="C95" s="20" t="str">
        <f t="shared" si="76"/>
        <v xml:space="preserve">Laura Joseph </v>
      </c>
      <c r="D95" s="20" t="str">
        <f t="shared" si="74"/>
        <v>Watford</v>
      </c>
      <c r="E95" s="154">
        <v>13.6</v>
      </c>
      <c r="F95" s="146">
        <f>Decsheets!$V$7</f>
        <v>4</v>
      </c>
      <c r="G95" s="12"/>
      <c r="H95" s="12"/>
      <c r="I95" s="22"/>
      <c r="J95" s="18" t="str">
        <f t="shared" si="77"/>
        <v/>
      </c>
      <c r="K95" s="18">
        <f t="shared" si="77"/>
        <v>4</v>
      </c>
      <c r="L95" s="18" t="str">
        <f t="shared" si="77"/>
        <v/>
      </c>
      <c r="M95" s="18" t="str">
        <f t="shared" si="77"/>
        <v/>
      </c>
      <c r="N95" s="18" t="str">
        <f t="shared" si="77"/>
        <v/>
      </c>
      <c r="O95" s="18" t="str">
        <f t="shared" si="77"/>
        <v/>
      </c>
      <c r="P95" s="18" t="str">
        <f t="shared" si="77"/>
        <v/>
      </c>
      <c r="Q95" s="18" t="str">
        <f t="shared" si="77"/>
        <v/>
      </c>
      <c r="R95" s="18"/>
      <c r="S95" s="12"/>
      <c r="W95" s="167" t="str">
        <f t="shared" si="78"/>
        <v>Daisy Harvey Dew</v>
      </c>
      <c r="X95" s="167" t="str">
        <f t="shared" si="79"/>
        <v>Shaftesbury</v>
      </c>
      <c r="Y95" s="190">
        <f t="shared" si="80"/>
        <v>5.99</v>
      </c>
      <c r="Z95" s="167"/>
      <c r="AA95" s="167" t="str">
        <f t="shared" si="81"/>
        <v>Lilly Brooke-Cousins</v>
      </c>
      <c r="AB95" s="167" t="str">
        <f t="shared" si="82"/>
        <v>Watford</v>
      </c>
      <c r="AC95" s="190">
        <f t="shared" si="83"/>
        <v>5.69</v>
      </c>
    </row>
    <row r="96" spans="1:29" x14ac:dyDescent="0.35">
      <c r="A96" s="19" t="s">
        <v>425</v>
      </c>
      <c r="B96" s="77" t="s">
        <v>23</v>
      </c>
      <c r="C96" s="20" t="str">
        <f t="shared" si="76"/>
        <v>Dahlia Corp</v>
      </c>
      <c r="D96" s="20" t="str">
        <f t="shared" si="74"/>
        <v>St Albans</v>
      </c>
      <c r="E96" s="154">
        <v>14.1</v>
      </c>
      <c r="F96" s="146">
        <f>Decsheets!$V$8</f>
        <v>3</v>
      </c>
      <c r="G96" s="12"/>
      <c r="H96" s="12"/>
      <c r="I96" s="22"/>
      <c r="J96" s="18">
        <f t="shared" si="77"/>
        <v>3</v>
      </c>
      <c r="K96" s="18" t="str">
        <f t="shared" si="77"/>
        <v/>
      </c>
      <c r="L96" s="18" t="str">
        <f t="shared" si="77"/>
        <v/>
      </c>
      <c r="M96" s="18" t="str">
        <f t="shared" si="77"/>
        <v/>
      </c>
      <c r="N96" s="18" t="str">
        <f t="shared" si="77"/>
        <v/>
      </c>
      <c r="O96" s="18" t="str">
        <f t="shared" si="77"/>
        <v/>
      </c>
      <c r="P96" s="18" t="str">
        <f t="shared" si="77"/>
        <v/>
      </c>
      <c r="Q96" s="18" t="str">
        <f t="shared" si="77"/>
        <v/>
      </c>
      <c r="R96" s="18"/>
      <c r="S96" s="12"/>
      <c r="W96" s="167" t="str">
        <f t="shared" si="78"/>
        <v>Martha Duncan</v>
      </c>
      <c r="X96" s="167" t="str">
        <f t="shared" si="79"/>
        <v>St Albans</v>
      </c>
      <c r="Y96" s="190">
        <f t="shared" si="80"/>
        <v>5.94</v>
      </c>
      <c r="Z96" s="167"/>
      <c r="AA96" s="167" t="str">
        <f t="shared" si="81"/>
        <v/>
      </c>
      <c r="AB96" s="167" t="str">
        <f t="shared" si="82"/>
        <v/>
      </c>
      <c r="AC96" s="190" t="str">
        <f t="shared" si="83"/>
        <v>.</v>
      </c>
    </row>
    <row r="97" spans="1:29" x14ac:dyDescent="0.35">
      <c r="A97" s="19" t="s">
        <v>430</v>
      </c>
      <c r="B97" s="77" t="s">
        <v>24</v>
      </c>
      <c r="C97" s="20" t="str">
        <f t="shared" si="76"/>
        <v>Amelie Horn</v>
      </c>
      <c r="D97" s="20" t="str">
        <f t="shared" si="74"/>
        <v>Herts Phoenix</v>
      </c>
      <c r="E97" s="154">
        <v>14.1</v>
      </c>
      <c r="F97" s="146">
        <f>Decsheets!$V$9</f>
        <v>2</v>
      </c>
      <c r="G97" s="12"/>
      <c r="H97" s="12"/>
      <c r="I97" s="22"/>
      <c r="J97" s="18" t="str">
        <f t="shared" si="77"/>
        <v/>
      </c>
      <c r="K97" s="18" t="str">
        <f t="shared" si="77"/>
        <v/>
      </c>
      <c r="L97" s="18">
        <f t="shared" si="77"/>
        <v>2</v>
      </c>
      <c r="M97" s="18" t="str">
        <f t="shared" si="77"/>
        <v/>
      </c>
      <c r="N97" s="18" t="str">
        <f t="shared" si="77"/>
        <v/>
      </c>
      <c r="O97" s="18" t="str">
        <f t="shared" si="77"/>
        <v/>
      </c>
      <c r="P97" s="18" t="str">
        <f t="shared" si="77"/>
        <v/>
      </c>
      <c r="Q97" s="18" t="str">
        <f t="shared" si="77"/>
        <v/>
      </c>
      <c r="R97" s="18"/>
      <c r="S97" s="12"/>
      <c r="W97" s="167" t="str">
        <f t="shared" si="78"/>
        <v>Jessica Breeze</v>
      </c>
      <c r="X97" s="167" t="str">
        <f t="shared" si="79"/>
        <v>Watford</v>
      </c>
      <c r="Y97" s="190">
        <f t="shared" si="80"/>
        <v>5.9</v>
      </c>
      <c r="Z97" s="167"/>
      <c r="AA97" s="167" t="str">
        <f t="shared" si="81"/>
        <v/>
      </c>
      <c r="AB97" s="167" t="str">
        <f t="shared" si="82"/>
        <v/>
      </c>
      <c r="AC97" s="190" t="str">
        <f t="shared" si="83"/>
        <v>.</v>
      </c>
    </row>
    <row r="98" spans="1:29" x14ac:dyDescent="0.35">
      <c r="A98" s="19"/>
      <c r="B98" s="77" t="s">
        <v>25</v>
      </c>
      <c r="C98" s="20" t="str">
        <f t="shared" si="76"/>
        <v/>
      </c>
      <c r="D98" s="20" t="str">
        <f t="shared" si="74"/>
        <v/>
      </c>
      <c r="E98" s="154" t="s">
        <v>296</v>
      </c>
      <c r="F98" s="146">
        <f>Decsheets!$V$10</f>
        <v>1</v>
      </c>
      <c r="G98" s="12"/>
      <c r="H98" s="12"/>
      <c r="I98" s="22"/>
      <c r="J98" s="18" t="str">
        <f t="shared" si="77"/>
        <v/>
      </c>
      <c r="K98" s="18" t="str">
        <f t="shared" si="77"/>
        <v/>
      </c>
      <c r="L98" s="18" t="str">
        <f t="shared" si="77"/>
        <v/>
      </c>
      <c r="M98" s="18" t="str">
        <f t="shared" si="77"/>
        <v/>
      </c>
      <c r="N98" s="18" t="str">
        <f t="shared" si="77"/>
        <v/>
      </c>
      <c r="O98" s="18" t="str">
        <f t="shared" si="77"/>
        <v/>
      </c>
      <c r="P98" s="18" t="str">
        <f t="shared" si="77"/>
        <v/>
      </c>
      <c r="Q98" s="18" t="str">
        <f t="shared" si="77"/>
        <v/>
      </c>
      <c r="R98" s="18"/>
      <c r="S98" s="12"/>
      <c r="W98" s="167" t="str">
        <f t="shared" si="78"/>
        <v/>
      </c>
      <c r="X98" s="167" t="str">
        <f t="shared" si="79"/>
        <v/>
      </c>
      <c r="Y98" s="190" t="str">
        <f t="shared" si="80"/>
        <v>.</v>
      </c>
      <c r="Z98" s="167"/>
      <c r="AA98" s="167" t="str">
        <f t="shared" si="81"/>
        <v/>
      </c>
      <c r="AB98" s="167" t="str">
        <f t="shared" si="82"/>
        <v/>
      </c>
      <c r="AC98" s="190" t="str">
        <f t="shared" si="83"/>
        <v>.</v>
      </c>
    </row>
    <row r="99" spans="1:29" x14ac:dyDescent="0.35">
      <c r="A99" s="19"/>
      <c r="B99" s="77">
        <v>7</v>
      </c>
      <c r="C99" s="20" t="str">
        <f t="shared" si="76"/>
        <v/>
      </c>
      <c r="D99" s="20" t="str">
        <f t="shared" si="74"/>
        <v/>
      </c>
      <c r="E99" s="154" t="s">
        <v>296</v>
      </c>
      <c r="F99" s="146">
        <f>Decsheets!$V$11</f>
        <v>0</v>
      </c>
      <c r="G99" s="12"/>
      <c r="H99" s="12"/>
      <c r="I99" s="22"/>
      <c r="J99" s="18" t="str">
        <f t="shared" si="77"/>
        <v/>
      </c>
      <c r="K99" s="18" t="str">
        <f t="shared" si="77"/>
        <v/>
      </c>
      <c r="L99" s="18" t="str">
        <f t="shared" si="77"/>
        <v/>
      </c>
      <c r="M99" s="18" t="str">
        <f t="shared" si="77"/>
        <v/>
      </c>
      <c r="N99" s="18" t="str">
        <f t="shared" si="77"/>
        <v/>
      </c>
      <c r="O99" s="18" t="str">
        <f t="shared" si="77"/>
        <v/>
      </c>
      <c r="P99" s="18" t="str">
        <f t="shared" si="77"/>
        <v/>
      </c>
      <c r="Q99" s="18" t="str">
        <f t="shared" si="77"/>
        <v/>
      </c>
      <c r="R99" s="18">
        <f>SUM(Decsheets!$V$5:$V$13)-(SUM(J93:P99))</f>
        <v>1</v>
      </c>
      <c r="S99" s="12"/>
      <c r="W99" s="167"/>
      <c r="X99" s="167"/>
      <c r="Y99" s="209"/>
      <c r="Z99" s="167"/>
      <c r="AA99" s="167"/>
      <c r="AB99" s="167"/>
      <c r="AC99" s="209"/>
    </row>
    <row r="100" spans="1:29" s="2" customFormat="1" x14ac:dyDescent="0.35">
      <c r="A100" s="15" t="s">
        <v>195</v>
      </c>
      <c r="B100" s="76"/>
      <c r="C100" s="23" t="s">
        <v>185</v>
      </c>
      <c r="D100" s="151" t="s">
        <v>336</v>
      </c>
      <c r="E100" s="153" t="s">
        <v>296</v>
      </c>
      <c r="F100" s="144"/>
      <c r="G100" s="12"/>
      <c r="H100" s="12"/>
      <c r="I100" s="12"/>
      <c r="J100" s="18"/>
      <c r="K100" s="18"/>
      <c r="L100" s="18"/>
      <c r="M100" s="18"/>
      <c r="N100" s="18"/>
      <c r="O100" s="18"/>
      <c r="P100" s="18"/>
      <c r="Q100" s="18"/>
      <c r="R100" s="18"/>
      <c r="S100" s="12" t="s">
        <v>187</v>
      </c>
      <c r="W100" s="167" t="s">
        <v>361</v>
      </c>
      <c r="X100" s="167"/>
      <c r="Y100" s="209"/>
      <c r="Z100" s="167"/>
      <c r="AA100" s="167" t="s">
        <v>362</v>
      </c>
      <c r="AB100" s="167"/>
      <c r="AC100" s="209"/>
    </row>
    <row r="101" spans="1:29" x14ac:dyDescent="0.35">
      <c r="A101" s="19" t="s">
        <v>824</v>
      </c>
      <c r="B101" s="77">
        <v>1</v>
      </c>
      <c r="C101" s="20" t="str">
        <f t="shared" ref="C101:C107" si="84">IF(A101="","",VLOOKUP($A$100,IF(LEN(A101)=2,U15GB,U15GA),VLOOKUP(LEFT(A101,1),club,6,FALSE),FALSE))</f>
        <v>Macie Sutherland</v>
      </c>
      <c r="D101" s="20" t="str">
        <f t="shared" si="74"/>
        <v>Shaftesbury</v>
      </c>
      <c r="E101" s="154">
        <v>12.9</v>
      </c>
      <c r="F101" s="146">
        <f>Decsheets!$V$5</f>
        <v>6</v>
      </c>
      <c r="G101" s="12"/>
      <c r="H101" s="12"/>
      <c r="I101" s="22"/>
      <c r="J101" s="18" t="str">
        <f t="shared" ref="J101:Q114" si="85">IF($A101="","",IF(LEFT($A101,1)=J$12,$F101,""))</f>
        <v/>
      </c>
      <c r="K101" s="18" t="str">
        <f t="shared" si="85"/>
        <v/>
      </c>
      <c r="L101" s="18" t="str">
        <f t="shared" si="85"/>
        <v/>
      </c>
      <c r="M101" s="18" t="str">
        <f t="shared" si="85"/>
        <v/>
      </c>
      <c r="N101" s="18">
        <f t="shared" si="85"/>
        <v>6</v>
      </c>
      <c r="O101" s="18" t="str">
        <f t="shared" si="85"/>
        <v/>
      </c>
      <c r="P101" s="18" t="str">
        <f t="shared" si="85"/>
        <v/>
      </c>
      <c r="Q101" s="18" t="str">
        <f t="shared" si="85"/>
        <v/>
      </c>
      <c r="R101" s="18"/>
      <c r="S101" s="12"/>
      <c r="W101" s="167" t="str">
        <f>$C165</f>
        <v>Imogen List</v>
      </c>
      <c r="X101" s="167" t="str">
        <f t="shared" ref="X101:X107" si="86">$D165</f>
        <v>Herts Phoenix</v>
      </c>
      <c r="Y101" s="190">
        <f>$E165</f>
        <v>20.98</v>
      </c>
      <c r="Z101" s="167"/>
      <c r="AA101" s="167" t="str">
        <f>$C173</f>
        <v>Talia Williams</v>
      </c>
      <c r="AB101" s="167" t="str">
        <f>$D173</f>
        <v>Dacorum &amp; T</v>
      </c>
      <c r="AC101" s="190">
        <f>$E173</f>
        <v>17.21</v>
      </c>
    </row>
    <row r="102" spans="1:29" x14ac:dyDescent="0.35">
      <c r="A102" s="19" t="s">
        <v>822</v>
      </c>
      <c r="B102" s="77">
        <v>2</v>
      </c>
      <c r="C102" s="20" t="str">
        <f t="shared" si="84"/>
        <v>Amaia Dacres</v>
      </c>
      <c r="D102" s="20" t="str">
        <f t="shared" si="74"/>
        <v>Watford</v>
      </c>
      <c r="E102" s="154">
        <v>13.7</v>
      </c>
      <c r="F102" s="146">
        <f>Decsheets!$V$6</f>
        <v>5</v>
      </c>
      <c r="G102" s="12"/>
      <c r="H102" s="12"/>
      <c r="I102" s="22"/>
      <c r="J102" s="18" t="str">
        <f t="shared" si="85"/>
        <v/>
      </c>
      <c r="K102" s="18">
        <f t="shared" si="85"/>
        <v>5</v>
      </c>
      <c r="L102" s="18" t="str">
        <f t="shared" si="85"/>
        <v/>
      </c>
      <c r="M102" s="18" t="str">
        <f t="shared" si="85"/>
        <v/>
      </c>
      <c r="N102" s="18" t="str">
        <f t="shared" si="85"/>
        <v/>
      </c>
      <c r="O102" s="18" t="str">
        <f t="shared" si="85"/>
        <v/>
      </c>
      <c r="P102" s="18" t="str">
        <f t="shared" si="85"/>
        <v/>
      </c>
      <c r="Q102" s="18" t="str">
        <f t="shared" si="85"/>
        <v/>
      </c>
      <c r="R102" s="18"/>
      <c r="S102" s="12"/>
      <c r="W102" s="167" t="str">
        <f t="shared" ref="W102:W107" si="87">$C166</f>
        <v>Kate Hopper</v>
      </c>
      <c r="X102" s="167" t="str">
        <f t="shared" si="86"/>
        <v>Dacorum &amp; T</v>
      </c>
      <c r="Y102" s="190">
        <f t="shared" ref="Y102:Y107" si="88">$E166</f>
        <v>17.43</v>
      </c>
      <c r="Z102" s="167"/>
      <c r="AA102" s="167" t="str">
        <f t="shared" ref="AA102:AA107" si="89">$C174</f>
        <v>Freya Lane</v>
      </c>
      <c r="AB102" s="167" t="str">
        <f t="shared" ref="AB102:AB107" si="90">$D174</f>
        <v>Herts Phoenix</v>
      </c>
      <c r="AC102" s="190">
        <f t="shared" ref="AC102:AC107" si="91">$E174</f>
        <v>13.83</v>
      </c>
    </row>
    <row r="103" spans="1:29" x14ac:dyDescent="0.35">
      <c r="A103" s="19" t="s">
        <v>825</v>
      </c>
      <c r="B103" s="77">
        <v>3</v>
      </c>
      <c r="C103" s="20" t="str">
        <f t="shared" si="84"/>
        <v>Olivia Wilson</v>
      </c>
      <c r="D103" s="20" t="str">
        <f t="shared" si="74"/>
        <v>Dacorum &amp; T</v>
      </c>
      <c r="E103" s="154">
        <v>13.9</v>
      </c>
      <c r="F103" s="146">
        <f>Decsheets!$V$7</f>
        <v>4</v>
      </c>
      <c r="G103" s="12"/>
      <c r="H103" s="12"/>
      <c r="I103" s="22"/>
      <c r="J103" s="18" t="str">
        <f t="shared" si="85"/>
        <v/>
      </c>
      <c r="K103" s="18" t="str">
        <f t="shared" si="85"/>
        <v/>
      </c>
      <c r="L103" s="18" t="str">
        <f t="shared" si="85"/>
        <v/>
      </c>
      <c r="M103" s="18">
        <f t="shared" si="85"/>
        <v>4</v>
      </c>
      <c r="N103" s="18" t="str">
        <f t="shared" si="85"/>
        <v/>
      </c>
      <c r="O103" s="18" t="str">
        <f t="shared" si="85"/>
        <v/>
      </c>
      <c r="P103" s="18" t="str">
        <f t="shared" si="85"/>
        <v/>
      </c>
      <c r="Q103" s="18" t="str">
        <f t="shared" si="85"/>
        <v/>
      </c>
      <c r="R103" s="18"/>
      <c r="S103" s="12"/>
      <c r="W103" s="167" t="str">
        <f t="shared" si="87"/>
        <v>Abigail Charles Ojo</v>
      </c>
      <c r="X103" s="167" t="str">
        <f t="shared" si="86"/>
        <v>Watford</v>
      </c>
      <c r="Y103" s="190">
        <f t="shared" si="88"/>
        <v>15.55</v>
      </c>
      <c r="Z103" s="167"/>
      <c r="AA103" s="167" t="str">
        <f t="shared" si="89"/>
        <v xml:space="preserve">Jessica Dalton </v>
      </c>
      <c r="AB103" s="167" t="str">
        <f t="shared" si="90"/>
        <v>Watford</v>
      </c>
      <c r="AC103" s="190">
        <f t="shared" si="91"/>
        <v>13.07</v>
      </c>
    </row>
    <row r="104" spans="1:29" x14ac:dyDescent="0.35">
      <c r="A104" s="19" t="s">
        <v>823</v>
      </c>
      <c r="B104" s="77" t="s">
        <v>23</v>
      </c>
      <c r="C104" s="20" t="str">
        <f t="shared" si="84"/>
        <v>Matilda Price</v>
      </c>
      <c r="D104" s="20" t="str">
        <f t="shared" si="74"/>
        <v>St Albans</v>
      </c>
      <c r="E104" s="154">
        <v>16.8</v>
      </c>
      <c r="F104" s="146">
        <f>Decsheets!$V$8</f>
        <v>3</v>
      </c>
      <c r="G104" s="12"/>
      <c r="H104" s="12"/>
      <c r="I104" s="22"/>
      <c r="J104" s="18">
        <f t="shared" si="85"/>
        <v>3</v>
      </c>
      <c r="K104" s="18" t="str">
        <f t="shared" si="85"/>
        <v/>
      </c>
      <c r="L104" s="18" t="str">
        <f t="shared" si="85"/>
        <v/>
      </c>
      <c r="M104" s="18" t="str">
        <f t="shared" si="85"/>
        <v/>
      </c>
      <c r="N104" s="18" t="str">
        <f t="shared" si="85"/>
        <v/>
      </c>
      <c r="O104" s="18" t="str">
        <f t="shared" si="85"/>
        <v/>
      </c>
      <c r="P104" s="18" t="str">
        <f t="shared" si="85"/>
        <v/>
      </c>
      <c r="Q104" s="18" t="str">
        <f t="shared" si="85"/>
        <v/>
      </c>
      <c r="R104" s="18"/>
      <c r="S104" s="12"/>
      <c r="W104" s="167" t="str">
        <f t="shared" si="87"/>
        <v>Olive Harvey Dew</v>
      </c>
      <c r="X104" s="167" t="str">
        <f t="shared" si="86"/>
        <v>Shaftesbury</v>
      </c>
      <c r="Y104" s="190">
        <f t="shared" si="88"/>
        <v>15.08</v>
      </c>
      <c r="Z104" s="167"/>
      <c r="AA104" s="167" t="str">
        <f t="shared" si="89"/>
        <v>Beckie Cray</v>
      </c>
      <c r="AB104" s="167" t="str">
        <f t="shared" si="90"/>
        <v>St Albans</v>
      </c>
      <c r="AC104" s="190">
        <f t="shared" si="91"/>
        <v>12.94</v>
      </c>
    </row>
    <row r="105" spans="1:29" x14ac:dyDescent="0.35">
      <c r="A105" s="19"/>
      <c r="B105" s="77" t="s">
        <v>24</v>
      </c>
      <c r="C105" s="20" t="str">
        <f t="shared" si="84"/>
        <v/>
      </c>
      <c r="D105" s="20" t="str">
        <f t="shared" si="74"/>
        <v/>
      </c>
      <c r="E105" s="154" t="s">
        <v>296</v>
      </c>
      <c r="F105" s="146">
        <f>Decsheets!$V$9</f>
        <v>2</v>
      </c>
      <c r="G105" s="12"/>
      <c r="H105" s="12"/>
      <c r="I105" s="22"/>
      <c r="J105" s="18" t="str">
        <f t="shared" si="85"/>
        <v/>
      </c>
      <c r="K105" s="18" t="str">
        <f t="shared" si="85"/>
        <v/>
      </c>
      <c r="L105" s="18" t="str">
        <f t="shared" si="85"/>
        <v/>
      </c>
      <c r="M105" s="18" t="str">
        <f t="shared" si="85"/>
        <v/>
      </c>
      <c r="N105" s="18" t="str">
        <f t="shared" si="85"/>
        <v/>
      </c>
      <c r="O105" s="18" t="str">
        <f t="shared" si="85"/>
        <v/>
      </c>
      <c r="P105" s="18" t="str">
        <f t="shared" si="85"/>
        <v/>
      </c>
      <c r="Q105" s="18" t="str">
        <f t="shared" si="85"/>
        <v/>
      </c>
      <c r="R105" s="18"/>
      <c r="S105" s="12"/>
      <c r="W105" s="167" t="str">
        <f t="shared" si="87"/>
        <v>Poppy Fisher</v>
      </c>
      <c r="X105" s="167" t="str">
        <f t="shared" si="86"/>
        <v>St Albans</v>
      </c>
      <c r="Y105" s="190">
        <f t="shared" si="88"/>
        <v>14.44</v>
      </c>
      <c r="Z105" s="167"/>
      <c r="AA105" s="167" t="str">
        <f t="shared" si="89"/>
        <v>Daisy Harvey Dew</v>
      </c>
      <c r="AB105" s="167" t="str">
        <f t="shared" si="90"/>
        <v>Shaftesbury</v>
      </c>
      <c r="AC105" s="190">
        <f t="shared" si="91"/>
        <v>11.17</v>
      </c>
    </row>
    <row r="106" spans="1:29" x14ac:dyDescent="0.35">
      <c r="A106" s="19"/>
      <c r="B106" s="77" t="s">
        <v>25</v>
      </c>
      <c r="C106" s="20" t="str">
        <f t="shared" si="84"/>
        <v/>
      </c>
      <c r="D106" s="20" t="str">
        <f t="shared" si="74"/>
        <v/>
      </c>
      <c r="E106" s="154" t="s">
        <v>296</v>
      </c>
      <c r="F106" s="146">
        <f>Decsheets!$V$10</f>
        <v>1</v>
      </c>
      <c r="G106" s="12"/>
      <c r="H106" s="12"/>
      <c r="I106" s="22"/>
      <c r="J106" s="18" t="str">
        <f t="shared" si="85"/>
        <v/>
      </c>
      <c r="K106" s="18" t="str">
        <f t="shared" si="85"/>
        <v/>
      </c>
      <c r="L106" s="18" t="str">
        <f t="shared" si="85"/>
        <v/>
      </c>
      <c r="M106" s="18" t="str">
        <f t="shared" si="85"/>
        <v/>
      </c>
      <c r="N106" s="18" t="str">
        <f t="shared" si="85"/>
        <v/>
      </c>
      <c r="O106" s="18" t="str">
        <f t="shared" si="85"/>
        <v/>
      </c>
      <c r="P106" s="18" t="str">
        <f t="shared" si="85"/>
        <v/>
      </c>
      <c r="Q106" s="18" t="str">
        <f t="shared" si="85"/>
        <v/>
      </c>
      <c r="R106" s="18"/>
      <c r="S106" s="12"/>
      <c r="W106" s="167" t="str">
        <f t="shared" si="87"/>
        <v/>
      </c>
      <c r="X106" s="167" t="str">
        <f t="shared" si="86"/>
        <v/>
      </c>
      <c r="Y106" s="190" t="str">
        <f t="shared" si="88"/>
        <v>.</v>
      </c>
      <c r="Z106" s="167"/>
      <c r="AA106" s="167" t="str">
        <f t="shared" si="89"/>
        <v/>
      </c>
      <c r="AB106" s="167" t="str">
        <f t="shared" si="90"/>
        <v/>
      </c>
      <c r="AC106" s="190" t="str">
        <f t="shared" si="91"/>
        <v>.</v>
      </c>
    </row>
    <row r="107" spans="1:29" x14ac:dyDescent="0.35">
      <c r="A107" s="19"/>
      <c r="B107" s="77">
        <v>7</v>
      </c>
      <c r="C107" s="20" t="str">
        <f t="shared" si="84"/>
        <v/>
      </c>
      <c r="D107" s="20" t="str">
        <f t="shared" si="74"/>
        <v/>
      </c>
      <c r="E107" s="154" t="s">
        <v>296</v>
      </c>
      <c r="F107" s="146">
        <f>Decsheets!$V$11</f>
        <v>0</v>
      </c>
      <c r="G107" s="12"/>
      <c r="H107" s="12"/>
      <c r="I107" s="22"/>
      <c r="J107" s="18" t="str">
        <f t="shared" si="85"/>
        <v/>
      </c>
      <c r="K107" s="18" t="str">
        <f t="shared" si="85"/>
        <v/>
      </c>
      <c r="L107" s="18" t="str">
        <f t="shared" si="85"/>
        <v/>
      </c>
      <c r="M107" s="18" t="str">
        <f t="shared" si="85"/>
        <v/>
      </c>
      <c r="N107" s="18" t="str">
        <f t="shared" si="85"/>
        <v/>
      </c>
      <c r="O107" s="18" t="str">
        <f t="shared" si="85"/>
        <v/>
      </c>
      <c r="P107" s="18" t="str">
        <f t="shared" si="85"/>
        <v/>
      </c>
      <c r="Q107" s="18" t="str">
        <f t="shared" si="85"/>
        <v/>
      </c>
      <c r="R107" s="18">
        <f>SUM(Decsheets!$V$5:$V$13)-(SUM(J101:P107))</f>
        <v>3</v>
      </c>
      <c r="S107" s="12"/>
      <c r="W107" s="167" t="str">
        <f t="shared" si="87"/>
        <v/>
      </c>
      <c r="X107" s="167" t="str">
        <f t="shared" si="86"/>
        <v/>
      </c>
      <c r="Y107" s="190" t="str">
        <f t="shared" si="88"/>
        <v>.</v>
      </c>
      <c r="Z107" s="167"/>
      <c r="AA107" s="167" t="str">
        <f t="shared" si="89"/>
        <v/>
      </c>
      <c r="AB107" s="167" t="str">
        <f t="shared" si="90"/>
        <v/>
      </c>
      <c r="AC107" s="190" t="str">
        <f t="shared" si="91"/>
        <v>.</v>
      </c>
    </row>
    <row r="108" spans="1:29" s="1" customFormat="1" x14ac:dyDescent="0.35">
      <c r="A108" s="149" t="s">
        <v>272</v>
      </c>
      <c r="B108" s="148"/>
      <c r="C108" s="119" t="s">
        <v>273</v>
      </c>
      <c r="D108" s="116"/>
      <c r="E108" s="150" t="s">
        <v>296</v>
      </c>
      <c r="F108" s="116"/>
      <c r="G108" s="117"/>
      <c r="H108" s="117"/>
      <c r="I108" s="116"/>
      <c r="J108" s="118"/>
      <c r="K108" s="118"/>
      <c r="L108" s="118"/>
      <c r="M108" s="118"/>
      <c r="N108" s="118"/>
      <c r="O108" s="118"/>
      <c r="P108" s="118"/>
      <c r="Q108" s="118"/>
      <c r="R108" s="118"/>
      <c r="S108" s="117" t="s">
        <v>277</v>
      </c>
      <c r="W108" s="167"/>
      <c r="X108" s="167"/>
      <c r="Y108" s="209"/>
      <c r="Z108" s="167"/>
      <c r="AA108" s="167"/>
      <c r="AB108" s="167"/>
      <c r="AC108" s="209"/>
    </row>
    <row r="109" spans="1:29" x14ac:dyDescent="0.35">
      <c r="A109" s="120" t="s">
        <v>432</v>
      </c>
      <c r="B109" s="77" t="s">
        <v>274</v>
      </c>
      <c r="C109" s="20" t="str">
        <f t="shared" ref="C109:C115" si="92">IF(A109="","",VLOOKUP($A$108,IF(LEN(A109)=2,U15GB,U15GA),VLOOKUP(LEFT(A109,1),club,6,FALSE),FALSE))</f>
        <v>Isabella Turner</v>
      </c>
      <c r="D109" s="20" t="str">
        <f t="shared" si="74"/>
        <v>Dacorum &amp; T</v>
      </c>
      <c r="E109" s="155">
        <v>2.5</v>
      </c>
      <c r="F109" s="205">
        <v>7</v>
      </c>
      <c r="G109" s="12"/>
      <c r="H109" s="12"/>
      <c r="I109" s="22"/>
      <c r="J109" s="18" t="str">
        <f t="shared" si="85"/>
        <v/>
      </c>
      <c r="K109" s="18" t="str">
        <f t="shared" si="85"/>
        <v/>
      </c>
      <c r="L109" s="18" t="str">
        <f t="shared" si="85"/>
        <v/>
      </c>
      <c r="M109" s="18">
        <f t="shared" si="85"/>
        <v>7</v>
      </c>
      <c r="N109" s="18" t="str">
        <f t="shared" si="85"/>
        <v/>
      </c>
      <c r="O109" s="18" t="str">
        <f t="shared" si="85"/>
        <v/>
      </c>
      <c r="P109" s="18" t="str">
        <f t="shared" si="85"/>
        <v/>
      </c>
      <c r="Q109" s="18" t="str">
        <f t="shared" si="85"/>
        <v/>
      </c>
      <c r="R109" s="18"/>
      <c r="S109" s="12"/>
      <c r="W109" s="167" t="s">
        <v>363</v>
      </c>
      <c r="X109" s="167"/>
      <c r="Y109" s="209"/>
      <c r="Z109" s="167"/>
      <c r="AA109" s="167"/>
      <c r="AB109" s="167"/>
      <c r="AC109" s="209"/>
    </row>
    <row r="110" spans="1:29" x14ac:dyDescent="0.35">
      <c r="A110" s="120" t="s">
        <v>434</v>
      </c>
      <c r="B110" s="77" t="s">
        <v>275</v>
      </c>
      <c r="C110" s="20" t="str">
        <f t="shared" si="92"/>
        <v>Celine Silverman</v>
      </c>
      <c r="D110" s="20" t="str">
        <f t="shared" si="74"/>
        <v>Shaftesbury</v>
      </c>
      <c r="E110" s="155">
        <v>2</v>
      </c>
      <c r="F110" s="205">
        <v>6</v>
      </c>
      <c r="G110" s="12"/>
      <c r="H110" s="12"/>
      <c r="I110" s="206" t="s">
        <v>381</v>
      </c>
      <c r="J110" s="18" t="str">
        <f t="shared" si="85"/>
        <v/>
      </c>
      <c r="K110" s="18" t="str">
        <f t="shared" si="85"/>
        <v/>
      </c>
      <c r="L110" s="18" t="str">
        <f t="shared" si="85"/>
        <v/>
      </c>
      <c r="M110" s="18" t="str">
        <f t="shared" si="85"/>
        <v/>
      </c>
      <c r="N110" s="18">
        <f t="shared" si="85"/>
        <v>6</v>
      </c>
      <c r="O110" s="18" t="str">
        <f t="shared" si="85"/>
        <v/>
      </c>
      <c r="P110" s="18" t="str">
        <f t="shared" si="85"/>
        <v/>
      </c>
      <c r="Q110" s="18" t="str">
        <f t="shared" si="85"/>
        <v/>
      </c>
      <c r="R110" s="18"/>
      <c r="S110" s="12"/>
      <c r="W110" s="167" t="str">
        <f>$C181</f>
        <v>Kate Hopper</v>
      </c>
      <c r="X110" s="167" t="str">
        <f>$D181</f>
        <v>Dacorum &amp; T</v>
      </c>
      <c r="Y110" s="190">
        <f>$E181</f>
        <v>22.88</v>
      </c>
      <c r="Z110" s="167"/>
      <c r="AA110" s="167"/>
      <c r="AB110" s="167"/>
      <c r="AC110" s="190"/>
    </row>
    <row r="111" spans="1:29" x14ac:dyDescent="0.35">
      <c r="A111" s="120" t="s">
        <v>386</v>
      </c>
      <c r="B111" s="77" t="s">
        <v>276</v>
      </c>
      <c r="C111" s="20" t="str">
        <f t="shared" si="92"/>
        <v>Emily Mann</v>
      </c>
      <c r="D111" s="20" t="str">
        <f t="shared" si="74"/>
        <v>HAWCS/Enfield</v>
      </c>
      <c r="E111" s="155">
        <v>2</v>
      </c>
      <c r="F111" s="205">
        <v>5</v>
      </c>
      <c r="G111" s="12"/>
      <c r="H111" s="12"/>
      <c r="I111" s="206" t="s">
        <v>382</v>
      </c>
      <c r="J111" s="18" t="str">
        <f t="shared" si="85"/>
        <v/>
      </c>
      <c r="K111" s="18" t="str">
        <f t="shared" si="85"/>
        <v/>
      </c>
      <c r="L111" s="18" t="str">
        <f t="shared" si="85"/>
        <v/>
      </c>
      <c r="M111" s="18" t="str">
        <f t="shared" si="85"/>
        <v/>
      </c>
      <c r="N111" s="18" t="str">
        <f t="shared" si="85"/>
        <v/>
      </c>
      <c r="O111" s="18">
        <f t="shared" si="85"/>
        <v>5</v>
      </c>
      <c r="P111" s="18" t="str">
        <f t="shared" si="85"/>
        <v/>
      </c>
      <c r="Q111" s="18" t="str">
        <f t="shared" si="85"/>
        <v/>
      </c>
      <c r="R111" s="18"/>
      <c r="S111" s="12"/>
      <c r="W111" s="167" t="str">
        <f t="shared" ref="W111:W116" si="93">$C182</f>
        <v/>
      </c>
      <c r="X111" s="167" t="str">
        <f t="shared" ref="X111:X116" si="94">$D182</f>
        <v/>
      </c>
      <c r="Y111" s="190" t="str">
        <f t="shared" ref="Y111:Y116" si="95">$E182</f>
        <v>.</v>
      </c>
      <c r="Z111" s="167"/>
      <c r="AA111" s="167"/>
      <c r="AB111" s="167"/>
      <c r="AC111" s="190"/>
    </row>
    <row r="112" spans="1:29" x14ac:dyDescent="0.35">
      <c r="A112" s="120"/>
      <c r="B112" s="77" t="s">
        <v>23</v>
      </c>
      <c r="C112" s="20" t="str">
        <f t="shared" si="92"/>
        <v/>
      </c>
      <c r="D112" s="20" t="str">
        <f t="shared" si="74"/>
        <v/>
      </c>
      <c r="E112" s="155" t="s">
        <v>296</v>
      </c>
      <c r="F112" s="205">
        <v>4</v>
      </c>
      <c r="G112" s="12"/>
      <c r="H112" s="12"/>
      <c r="I112" s="206" t="s">
        <v>385</v>
      </c>
      <c r="J112" s="18" t="str">
        <f t="shared" si="85"/>
        <v/>
      </c>
      <c r="K112" s="18" t="str">
        <f t="shared" si="85"/>
        <v/>
      </c>
      <c r="L112" s="18" t="str">
        <f t="shared" si="85"/>
        <v/>
      </c>
      <c r="M112" s="18" t="str">
        <f t="shared" si="85"/>
        <v/>
      </c>
      <c r="N112" s="18" t="str">
        <f t="shared" si="85"/>
        <v/>
      </c>
      <c r="O112" s="18" t="str">
        <f t="shared" si="85"/>
        <v/>
      </c>
      <c r="P112" s="18" t="str">
        <f t="shared" si="85"/>
        <v/>
      </c>
      <c r="Q112" s="18" t="str">
        <f t="shared" si="85"/>
        <v/>
      </c>
      <c r="R112" s="18"/>
      <c r="S112" s="12"/>
      <c r="W112" s="167" t="str">
        <f t="shared" si="93"/>
        <v/>
      </c>
      <c r="X112" s="167" t="str">
        <f t="shared" si="94"/>
        <v/>
      </c>
      <c r="Y112" s="190" t="str">
        <f t="shared" si="95"/>
        <v>.</v>
      </c>
      <c r="Z112" s="167"/>
      <c r="AA112" s="167"/>
      <c r="AB112" s="167"/>
      <c r="AC112" s="190"/>
    </row>
    <row r="113" spans="1:29" x14ac:dyDescent="0.35">
      <c r="A113" s="120"/>
      <c r="B113" s="77" t="s">
        <v>24</v>
      </c>
      <c r="C113" s="20" t="str">
        <f t="shared" si="92"/>
        <v/>
      </c>
      <c r="D113" s="20" t="str">
        <f t="shared" si="74"/>
        <v/>
      </c>
      <c r="E113" s="155" t="s">
        <v>296</v>
      </c>
      <c r="F113" s="205">
        <v>3</v>
      </c>
      <c r="G113" s="12"/>
      <c r="H113" s="12"/>
      <c r="I113" s="206" t="s">
        <v>386</v>
      </c>
      <c r="J113" s="18" t="str">
        <f t="shared" si="85"/>
        <v/>
      </c>
      <c r="K113" s="18" t="str">
        <f t="shared" si="85"/>
        <v/>
      </c>
      <c r="L113" s="18" t="str">
        <f t="shared" si="85"/>
        <v/>
      </c>
      <c r="M113" s="18" t="str">
        <f t="shared" si="85"/>
        <v/>
      </c>
      <c r="N113" s="18" t="str">
        <f t="shared" si="85"/>
        <v/>
      </c>
      <c r="O113" s="18" t="str">
        <f t="shared" si="85"/>
        <v/>
      </c>
      <c r="P113" s="18" t="str">
        <f t="shared" si="85"/>
        <v/>
      </c>
      <c r="Q113" s="18" t="str">
        <f t="shared" si="85"/>
        <v/>
      </c>
      <c r="R113" s="18"/>
      <c r="S113" s="12"/>
      <c r="W113" s="167" t="str">
        <f t="shared" si="93"/>
        <v/>
      </c>
      <c r="X113" s="167" t="str">
        <f t="shared" si="94"/>
        <v/>
      </c>
      <c r="Y113" s="190" t="str">
        <f t="shared" si="95"/>
        <v>.</v>
      </c>
      <c r="Z113" s="167"/>
      <c r="AA113" s="167"/>
      <c r="AB113" s="167"/>
      <c r="AC113" s="190"/>
    </row>
    <row r="114" spans="1:29" x14ac:dyDescent="0.35">
      <c r="A114" s="120"/>
      <c r="B114" s="77" t="s">
        <v>25</v>
      </c>
      <c r="C114" s="20" t="str">
        <f t="shared" si="92"/>
        <v/>
      </c>
      <c r="D114" s="20" t="str">
        <f t="shared" si="74"/>
        <v/>
      </c>
      <c r="E114" s="155" t="s">
        <v>296</v>
      </c>
      <c r="F114" s="205">
        <f>Decsheets!$V$10</f>
        <v>1</v>
      </c>
      <c r="G114" s="12"/>
      <c r="H114" s="12"/>
      <c r="I114" s="22"/>
      <c r="J114" s="18" t="str">
        <f t="shared" si="85"/>
        <v/>
      </c>
      <c r="K114" s="18" t="str">
        <f t="shared" si="85"/>
        <v/>
      </c>
      <c r="L114" s="18" t="str">
        <f t="shared" si="85"/>
        <v/>
      </c>
      <c r="M114" s="18" t="str">
        <f t="shared" si="85"/>
        <v/>
      </c>
      <c r="N114" s="18" t="str">
        <f t="shared" si="85"/>
        <v/>
      </c>
      <c r="O114" s="18" t="str">
        <f t="shared" si="85"/>
        <v/>
      </c>
      <c r="P114" s="18" t="str">
        <f t="shared" si="85"/>
        <v/>
      </c>
      <c r="Q114" s="18" t="str">
        <f t="shared" si="85"/>
        <v/>
      </c>
      <c r="R114" s="18"/>
      <c r="S114" s="12"/>
      <c r="W114" s="167" t="str">
        <f t="shared" si="93"/>
        <v/>
      </c>
      <c r="X114" s="167" t="str">
        <f t="shared" si="94"/>
        <v/>
      </c>
      <c r="Y114" s="190" t="str">
        <f t="shared" si="95"/>
        <v>.</v>
      </c>
      <c r="Z114" s="167"/>
      <c r="AA114" s="167"/>
      <c r="AB114" s="167"/>
      <c r="AC114" s="190"/>
    </row>
    <row r="115" spans="1:29" x14ac:dyDescent="0.35">
      <c r="A115" s="120"/>
      <c r="B115" s="77">
        <v>7</v>
      </c>
      <c r="C115" s="20" t="str">
        <f t="shared" si="92"/>
        <v/>
      </c>
      <c r="D115" s="20" t="str">
        <f t="shared" si="74"/>
        <v/>
      </c>
      <c r="E115" s="155" t="s">
        <v>296</v>
      </c>
      <c r="F115" s="205">
        <f>Decsheets!$V$11</f>
        <v>0</v>
      </c>
      <c r="G115" s="12"/>
      <c r="H115" s="12"/>
      <c r="I115" s="22"/>
      <c r="J115" s="18" t="str">
        <f t="shared" ref="J115:Q115" si="96">IF($A115="","",IF(LEFT($A115,1)=J$12,$F115,""))</f>
        <v/>
      </c>
      <c r="K115" s="18" t="str">
        <f t="shared" si="96"/>
        <v/>
      </c>
      <c r="L115" s="18" t="str">
        <f t="shared" si="96"/>
        <v/>
      </c>
      <c r="M115" s="18" t="str">
        <f t="shared" si="96"/>
        <v/>
      </c>
      <c r="N115" s="18" t="str">
        <f t="shared" si="96"/>
        <v/>
      </c>
      <c r="O115" s="18" t="str">
        <f t="shared" si="96"/>
        <v/>
      </c>
      <c r="P115" s="18" t="str">
        <f t="shared" si="96"/>
        <v/>
      </c>
      <c r="Q115" s="18" t="str">
        <f t="shared" si="96"/>
        <v/>
      </c>
      <c r="R115" s="18">
        <f>SUM(Decsheets!$V$5:$V$13)-(SUM(J109:P115))</f>
        <v>3</v>
      </c>
      <c r="S115" s="12"/>
      <c r="W115" s="167" t="str">
        <f t="shared" si="93"/>
        <v/>
      </c>
      <c r="X115" s="167" t="str">
        <f t="shared" si="94"/>
        <v/>
      </c>
      <c r="Y115" s="190" t="str">
        <f t="shared" si="95"/>
        <v>.</v>
      </c>
      <c r="Z115" s="167"/>
      <c r="AA115" s="167"/>
      <c r="AB115" s="167"/>
      <c r="AC115" s="190"/>
    </row>
    <row r="116" spans="1:29" s="2" customFormat="1" x14ac:dyDescent="0.35">
      <c r="A116" s="28" t="s">
        <v>7</v>
      </c>
      <c r="B116" s="76"/>
      <c r="C116" s="23" t="s">
        <v>172</v>
      </c>
      <c r="D116" s="26"/>
      <c r="E116" s="186" t="s">
        <v>296</v>
      </c>
      <c r="F116" s="144"/>
      <c r="G116" s="12"/>
      <c r="H116" s="12"/>
      <c r="I116" s="12"/>
      <c r="J116" s="18"/>
      <c r="K116" s="18"/>
      <c r="L116" s="18"/>
      <c r="M116" s="18"/>
      <c r="N116" s="18"/>
      <c r="O116" s="18"/>
      <c r="P116" s="18"/>
      <c r="Q116" s="18"/>
      <c r="R116" s="18"/>
      <c r="S116" s="12" t="s">
        <v>35</v>
      </c>
      <c r="W116" s="167" t="str">
        <f t="shared" si="93"/>
        <v/>
      </c>
      <c r="X116" s="167" t="str">
        <f t="shared" si="94"/>
        <v/>
      </c>
      <c r="Y116" s="190" t="str">
        <f t="shared" si="95"/>
        <v>.</v>
      </c>
      <c r="Z116" s="167"/>
      <c r="AA116" s="167"/>
      <c r="AB116" s="167"/>
      <c r="AC116" s="190"/>
    </row>
    <row r="117" spans="1:29" x14ac:dyDescent="0.35">
      <c r="A117" s="19" t="s">
        <v>425</v>
      </c>
      <c r="B117" s="77">
        <v>1</v>
      </c>
      <c r="C117" s="20" t="str">
        <f t="shared" ref="C117:C123" si="97">IF(A117="","",VLOOKUP($A$116,IF(LEN(A117)=2,U15GB,U15GA),VLOOKUP(LEFT(A117,1),club,6,FALSE),FALSE))</f>
        <v>Dahlia Corp</v>
      </c>
      <c r="D117" s="20" t="str">
        <f t="shared" si="74"/>
        <v>St Albans</v>
      </c>
      <c r="E117" s="155">
        <v>1.61</v>
      </c>
      <c r="F117" s="205">
        <f>Decsheets!$V$5</f>
        <v>6</v>
      </c>
      <c r="G117" s="12"/>
      <c r="H117" s="12"/>
      <c r="I117" s="22"/>
      <c r="J117" s="18">
        <f t="shared" ref="J117:Q123" si="98">IF($A117="","",IF(LEFT($A117,1)=J$12,$F117,""))</f>
        <v>6</v>
      </c>
      <c r="K117" s="18" t="str">
        <f t="shared" si="98"/>
        <v/>
      </c>
      <c r="L117" s="18" t="str">
        <f t="shared" si="98"/>
        <v/>
      </c>
      <c r="M117" s="18" t="str">
        <f t="shared" si="98"/>
        <v/>
      </c>
      <c r="N117" s="18" t="str">
        <f t="shared" si="98"/>
        <v/>
      </c>
      <c r="O117" s="18" t="str">
        <f t="shared" si="98"/>
        <v/>
      </c>
      <c r="P117" s="18" t="str">
        <f t="shared" si="98"/>
        <v/>
      </c>
      <c r="Q117" s="18" t="str">
        <f t="shared" si="98"/>
        <v/>
      </c>
      <c r="R117" s="18"/>
      <c r="S117" s="12"/>
      <c r="W117" s="167"/>
      <c r="X117" s="167"/>
      <c r="Y117" s="209"/>
      <c r="Z117" s="167"/>
      <c r="AA117" s="167"/>
      <c r="AB117" s="167"/>
      <c r="AC117" s="209"/>
    </row>
    <row r="118" spans="1:29" x14ac:dyDescent="0.35">
      <c r="A118" s="19" t="s">
        <v>432</v>
      </c>
      <c r="B118" s="77">
        <v>2</v>
      </c>
      <c r="C118" s="20" t="str">
        <f t="shared" si="97"/>
        <v>Isabella Turner</v>
      </c>
      <c r="D118" s="20" t="str">
        <f t="shared" si="74"/>
        <v>Dacorum &amp; T</v>
      </c>
      <c r="E118" s="155">
        <v>1.35</v>
      </c>
      <c r="F118" s="205">
        <f>Decsheets!$V$6</f>
        <v>5</v>
      </c>
      <c r="G118" s="12"/>
      <c r="H118" s="12"/>
      <c r="I118" s="206" t="s">
        <v>381</v>
      </c>
      <c r="J118" s="18" t="str">
        <f t="shared" si="98"/>
        <v/>
      </c>
      <c r="K118" s="18" t="str">
        <f t="shared" si="98"/>
        <v/>
      </c>
      <c r="L118" s="18" t="str">
        <f t="shared" si="98"/>
        <v/>
      </c>
      <c r="M118" s="18">
        <f t="shared" si="98"/>
        <v>5</v>
      </c>
      <c r="N118" s="18" t="str">
        <f t="shared" si="98"/>
        <v/>
      </c>
      <c r="O118" s="18" t="str">
        <f t="shared" si="98"/>
        <v/>
      </c>
      <c r="P118" s="18" t="str">
        <f t="shared" si="98"/>
        <v/>
      </c>
      <c r="Q118" s="18" t="str">
        <f t="shared" si="98"/>
        <v/>
      </c>
      <c r="R118" s="18"/>
      <c r="S118" s="12"/>
      <c r="W118" s="167" t="s">
        <v>364</v>
      </c>
      <c r="X118" s="167"/>
      <c r="Y118" s="209"/>
      <c r="Z118" s="167"/>
      <c r="AA118" s="167" t="s">
        <v>365</v>
      </c>
      <c r="AB118" s="167"/>
      <c r="AC118" s="209"/>
    </row>
    <row r="119" spans="1:29" x14ac:dyDescent="0.35">
      <c r="A119" s="19" t="s">
        <v>430</v>
      </c>
      <c r="B119" s="77">
        <v>3</v>
      </c>
      <c r="C119" s="20" t="str">
        <f t="shared" si="97"/>
        <v>Amelie Horn</v>
      </c>
      <c r="D119" s="20" t="str">
        <f t="shared" si="74"/>
        <v>Herts Phoenix</v>
      </c>
      <c r="E119" s="155">
        <v>1.3</v>
      </c>
      <c r="F119" s="205">
        <f>Decsheets!$V$7</f>
        <v>4</v>
      </c>
      <c r="G119" s="12"/>
      <c r="H119" s="12"/>
      <c r="I119" s="206" t="s">
        <v>382</v>
      </c>
      <c r="J119" s="18" t="str">
        <f t="shared" si="98"/>
        <v/>
      </c>
      <c r="K119" s="18" t="str">
        <f t="shared" si="98"/>
        <v/>
      </c>
      <c r="L119" s="18">
        <f t="shared" si="98"/>
        <v>4</v>
      </c>
      <c r="M119" s="18" t="str">
        <f t="shared" si="98"/>
        <v/>
      </c>
      <c r="N119" s="18" t="str">
        <f t="shared" si="98"/>
        <v/>
      </c>
      <c r="O119" s="18" t="str">
        <f t="shared" si="98"/>
        <v/>
      </c>
      <c r="P119" s="18" t="str">
        <f t="shared" si="98"/>
        <v/>
      </c>
      <c r="Q119" s="18" t="str">
        <f t="shared" si="98"/>
        <v/>
      </c>
      <c r="R119" s="18"/>
      <c r="S119" s="12"/>
      <c r="W119" s="167" t="str">
        <f>$C189</f>
        <v>Talia Williams</v>
      </c>
      <c r="X119" s="167" t="str">
        <f>$D189</f>
        <v>Dacorum &amp; T</v>
      </c>
      <c r="Y119" s="190">
        <f>$E189</f>
        <v>26.42</v>
      </c>
      <c r="Z119" s="167"/>
      <c r="AA119" s="167" t="str">
        <f>$C197</f>
        <v>Scarlett Walters</v>
      </c>
      <c r="AB119" s="167" t="str">
        <f>$D197</f>
        <v>Dacorum &amp; T</v>
      </c>
      <c r="AC119" s="190">
        <f>$E197</f>
        <v>25.05</v>
      </c>
    </row>
    <row r="120" spans="1:29" x14ac:dyDescent="0.35">
      <c r="A120" s="19" t="s">
        <v>428</v>
      </c>
      <c r="B120" s="77" t="s">
        <v>23</v>
      </c>
      <c r="C120" s="20" t="str">
        <f t="shared" si="97"/>
        <v>Jessica Breeze</v>
      </c>
      <c r="D120" s="20" t="str">
        <f t="shared" si="74"/>
        <v>Watford</v>
      </c>
      <c r="E120" s="155">
        <v>1.3</v>
      </c>
      <c r="F120" s="205">
        <f>Decsheets!$V$8</f>
        <v>3</v>
      </c>
      <c r="G120" s="12"/>
      <c r="H120" s="12"/>
      <c r="I120" s="206" t="s">
        <v>385</v>
      </c>
      <c r="J120" s="18" t="str">
        <f t="shared" si="98"/>
        <v/>
      </c>
      <c r="K120" s="18">
        <f t="shared" si="98"/>
        <v>3</v>
      </c>
      <c r="L120" s="18" t="str">
        <f t="shared" si="98"/>
        <v/>
      </c>
      <c r="M120" s="18" t="str">
        <f t="shared" si="98"/>
        <v/>
      </c>
      <c r="N120" s="18" t="str">
        <f t="shared" si="98"/>
        <v/>
      </c>
      <c r="O120" s="18" t="str">
        <f t="shared" si="98"/>
        <v/>
      </c>
      <c r="P120" s="18" t="str">
        <f t="shared" si="98"/>
        <v/>
      </c>
      <c r="Q120" s="18" t="str">
        <f t="shared" si="98"/>
        <v/>
      </c>
      <c r="R120" s="18"/>
      <c r="S120" s="12"/>
      <c r="W120" s="167" t="str">
        <f t="shared" ref="W120:W125" si="99">$C190</f>
        <v>Imogen List</v>
      </c>
      <c r="X120" s="167" t="str">
        <f t="shared" ref="X120:X125" si="100">$D190</f>
        <v>Herts Phoenix</v>
      </c>
      <c r="Y120" s="190">
        <f t="shared" ref="Y120:Y125" si="101">$E190</f>
        <v>24.31</v>
      </c>
      <c r="Z120" s="167"/>
      <c r="AA120" s="167" t="str">
        <f t="shared" ref="AA120:AA125" si="102">$C198</f>
        <v>Freya Lane</v>
      </c>
      <c r="AB120" s="167" t="str">
        <f t="shared" ref="AB120:AB125" si="103">$D198</f>
        <v>Herts Phoenix</v>
      </c>
      <c r="AC120" s="190">
        <f t="shared" ref="AC120:AC125" si="104">$E198</f>
        <v>24.26</v>
      </c>
    </row>
    <row r="121" spans="1:29" x14ac:dyDescent="0.35">
      <c r="A121" s="19" t="s">
        <v>434</v>
      </c>
      <c r="B121" s="77" t="s">
        <v>24</v>
      </c>
      <c r="C121" s="20" t="str">
        <f t="shared" si="97"/>
        <v>Macie Sutherland</v>
      </c>
      <c r="D121" s="20" t="str">
        <f t="shared" si="74"/>
        <v>Shaftesbury</v>
      </c>
      <c r="E121" s="155">
        <v>1.3</v>
      </c>
      <c r="F121" s="205">
        <f>Decsheets!$V$9</f>
        <v>2</v>
      </c>
      <c r="G121" s="12"/>
      <c r="H121" s="12"/>
      <c r="I121" s="206" t="s">
        <v>386</v>
      </c>
      <c r="J121" s="18" t="str">
        <f t="shared" si="98"/>
        <v/>
      </c>
      <c r="K121" s="18" t="str">
        <f t="shared" si="98"/>
        <v/>
      </c>
      <c r="L121" s="18" t="str">
        <f t="shared" si="98"/>
        <v/>
      </c>
      <c r="M121" s="18" t="str">
        <f t="shared" si="98"/>
        <v/>
      </c>
      <c r="N121" s="18">
        <f t="shared" si="98"/>
        <v>2</v>
      </c>
      <c r="O121" s="18" t="str">
        <f t="shared" si="98"/>
        <v/>
      </c>
      <c r="P121" s="18" t="str">
        <f t="shared" si="98"/>
        <v/>
      </c>
      <c r="Q121" s="18" t="str">
        <f t="shared" si="98"/>
        <v/>
      </c>
      <c r="R121" s="18"/>
      <c r="S121" s="12"/>
      <c r="W121" s="167" t="str">
        <f t="shared" si="99"/>
        <v>Mazie Wicks</v>
      </c>
      <c r="X121" s="167" t="str">
        <f t="shared" si="100"/>
        <v>HAWCS/Enfield</v>
      </c>
      <c r="Y121" s="190">
        <f t="shared" si="101"/>
        <v>18.21</v>
      </c>
      <c r="Z121" s="167"/>
      <c r="AA121" s="167" t="str">
        <f t="shared" si="102"/>
        <v xml:space="preserve">Evie Isaac Solomon </v>
      </c>
      <c r="AB121" s="167" t="str">
        <f t="shared" si="103"/>
        <v>Shaftesbury</v>
      </c>
      <c r="AC121" s="190">
        <f t="shared" si="104"/>
        <v>7.31</v>
      </c>
    </row>
    <row r="122" spans="1:29" x14ac:dyDescent="0.35">
      <c r="A122" s="19"/>
      <c r="B122" s="77" t="s">
        <v>25</v>
      </c>
      <c r="C122" s="20" t="str">
        <f t="shared" si="97"/>
        <v/>
      </c>
      <c r="D122" s="20" t="str">
        <f t="shared" si="74"/>
        <v/>
      </c>
      <c r="E122" s="155" t="s">
        <v>296</v>
      </c>
      <c r="F122" s="205">
        <f>Decsheets!$V$10</f>
        <v>1</v>
      </c>
      <c r="G122" s="12"/>
      <c r="H122" s="12"/>
      <c r="I122" s="22"/>
      <c r="J122" s="18" t="str">
        <f t="shared" si="98"/>
        <v/>
      </c>
      <c r="K122" s="18" t="str">
        <f t="shared" si="98"/>
        <v/>
      </c>
      <c r="L122" s="18" t="str">
        <f t="shared" si="98"/>
        <v/>
      </c>
      <c r="M122" s="18" t="str">
        <f t="shared" si="98"/>
        <v/>
      </c>
      <c r="N122" s="18" t="str">
        <f t="shared" si="98"/>
        <v/>
      </c>
      <c r="O122" s="18" t="str">
        <f t="shared" si="98"/>
        <v/>
      </c>
      <c r="P122" s="18" t="str">
        <f t="shared" si="98"/>
        <v/>
      </c>
      <c r="Q122" s="18" t="str">
        <f t="shared" si="98"/>
        <v/>
      </c>
      <c r="R122" s="18"/>
      <c r="S122" s="12"/>
      <c r="W122" s="167" t="str">
        <f t="shared" si="99"/>
        <v>Jessica Dalton</v>
      </c>
      <c r="X122" s="167" t="str">
        <f t="shared" si="100"/>
        <v>Watford</v>
      </c>
      <c r="Y122" s="190">
        <f t="shared" si="101"/>
        <v>17.850000000000001</v>
      </c>
      <c r="Z122" s="167"/>
      <c r="AA122" s="167" t="str">
        <f t="shared" si="102"/>
        <v/>
      </c>
      <c r="AB122" s="167" t="str">
        <f t="shared" si="103"/>
        <v/>
      </c>
      <c r="AC122" s="190" t="str">
        <f t="shared" si="104"/>
        <v>.</v>
      </c>
    </row>
    <row r="123" spans="1:29" x14ac:dyDescent="0.35">
      <c r="A123" s="19"/>
      <c r="B123" s="77">
        <v>7</v>
      </c>
      <c r="C123" s="20" t="str">
        <f t="shared" si="97"/>
        <v/>
      </c>
      <c r="D123" s="20" t="str">
        <f t="shared" si="74"/>
        <v/>
      </c>
      <c r="E123" s="155" t="s">
        <v>296</v>
      </c>
      <c r="F123" s="205">
        <f>Decsheets!$V$11</f>
        <v>0</v>
      </c>
      <c r="G123" s="12"/>
      <c r="H123" s="12"/>
      <c r="I123" s="22"/>
      <c r="J123" s="18" t="str">
        <f t="shared" si="98"/>
        <v/>
      </c>
      <c r="K123" s="18" t="str">
        <f t="shared" si="98"/>
        <v/>
      </c>
      <c r="L123" s="18" t="str">
        <f t="shared" si="98"/>
        <v/>
      </c>
      <c r="M123" s="18" t="str">
        <f t="shared" si="98"/>
        <v/>
      </c>
      <c r="N123" s="18" t="str">
        <f t="shared" si="98"/>
        <v/>
      </c>
      <c r="O123" s="18" t="str">
        <f t="shared" si="98"/>
        <v/>
      </c>
      <c r="P123" s="18" t="str">
        <f t="shared" si="98"/>
        <v/>
      </c>
      <c r="Q123" s="18" t="str">
        <f t="shared" si="98"/>
        <v/>
      </c>
      <c r="R123" s="18">
        <f>SUM(Decsheets!$V$5:$V$13)-(SUM(J117:P123))</f>
        <v>1</v>
      </c>
      <c r="S123" s="12"/>
      <c r="W123" s="167" t="str">
        <f t="shared" si="99"/>
        <v>Eva Higson</v>
      </c>
      <c r="X123" s="167" t="str">
        <f t="shared" si="100"/>
        <v>Shaftesbury</v>
      </c>
      <c r="Y123" s="190">
        <f t="shared" si="101"/>
        <v>15.68</v>
      </c>
      <c r="Z123" s="167"/>
      <c r="AA123" s="167" t="str">
        <f t="shared" si="102"/>
        <v/>
      </c>
      <c r="AB123" s="167" t="str">
        <f t="shared" si="103"/>
        <v/>
      </c>
      <c r="AC123" s="190" t="str">
        <f t="shared" si="104"/>
        <v>.</v>
      </c>
    </row>
    <row r="124" spans="1:29" s="2" customFormat="1" x14ac:dyDescent="0.35">
      <c r="A124" s="28" t="s">
        <v>7</v>
      </c>
      <c r="B124" s="76"/>
      <c r="C124" s="23" t="s">
        <v>173</v>
      </c>
      <c r="D124" s="26"/>
      <c r="E124" s="186" t="s">
        <v>296</v>
      </c>
      <c r="F124" s="144"/>
      <c r="G124" s="12"/>
      <c r="H124" s="12"/>
      <c r="I124" s="12"/>
      <c r="J124" s="18"/>
      <c r="K124" s="18"/>
      <c r="L124" s="18"/>
      <c r="M124" s="18"/>
      <c r="N124" s="18"/>
      <c r="O124" s="18"/>
      <c r="P124" s="18"/>
      <c r="Q124" s="18"/>
      <c r="R124" s="18"/>
      <c r="S124" s="12" t="s">
        <v>36</v>
      </c>
      <c r="W124" s="167" t="str">
        <f t="shared" si="99"/>
        <v>Beckie Cray</v>
      </c>
      <c r="X124" s="167" t="str">
        <f t="shared" si="100"/>
        <v>St Albans</v>
      </c>
      <c r="Y124" s="190">
        <f t="shared" si="101"/>
        <v>15.23</v>
      </c>
      <c r="Z124" s="167"/>
      <c r="AA124" s="167" t="str">
        <f t="shared" si="102"/>
        <v/>
      </c>
      <c r="AB124" s="167" t="str">
        <f t="shared" si="103"/>
        <v/>
      </c>
      <c r="AC124" s="190" t="str">
        <f t="shared" si="104"/>
        <v>.</v>
      </c>
    </row>
    <row r="125" spans="1:29" x14ac:dyDescent="0.35">
      <c r="A125" s="19" t="s">
        <v>824</v>
      </c>
      <c r="B125" s="77">
        <v>1</v>
      </c>
      <c r="C125" s="20" t="str">
        <f t="shared" ref="C125:C131" si="105">IF(A125="","",VLOOKUP($A$124,IF(LEN(A125)=2,U15GB,U15GA),VLOOKUP(LEFT(A125,1),club,6,FALSE),FALSE))</f>
        <v>Eva Chalisey</v>
      </c>
      <c r="D125" s="20" t="str">
        <f t="shared" si="74"/>
        <v>Shaftesbury</v>
      </c>
      <c r="E125" s="155">
        <v>1.25</v>
      </c>
      <c r="F125" s="205">
        <v>5.5</v>
      </c>
      <c r="G125" s="12"/>
      <c r="H125" s="12"/>
      <c r="I125" s="22"/>
      <c r="J125" s="18" t="str">
        <f t="shared" ref="J125:Q131" si="106">IF($A125="","",IF(LEFT($A125,1)=J$12,$F125,""))</f>
        <v/>
      </c>
      <c r="K125" s="18" t="str">
        <f t="shared" si="106"/>
        <v/>
      </c>
      <c r="L125" s="18" t="str">
        <f t="shared" si="106"/>
        <v/>
      </c>
      <c r="M125" s="18" t="str">
        <f t="shared" si="106"/>
        <v/>
      </c>
      <c r="N125" s="18">
        <f t="shared" si="106"/>
        <v>5.5</v>
      </c>
      <c r="O125" s="18" t="str">
        <f t="shared" si="106"/>
        <v/>
      </c>
      <c r="P125" s="18" t="str">
        <f t="shared" si="106"/>
        <v/>
      </c>
      <c r="Q125" s="18" t="str">
        <f t="shared" si="106"/>
        <v/>
      </c>
      <c r="R125" s="18"/>
      <c r="S125" s="12"/>
      <c r="W125" s="167" t="str">
        <f t="shared" si="99"/>
        <v/>
      </c>
      <c r="X125" s="167" t="str">
        <f t="shared" si="100"/>
        <v/>
      </c>
      <c r="Y125" s="190" t="str">
        <f t="shared" si="101"/>
        <v>.</v>
      </c>
      <c r="Z125" s="167"/>
      <c r="AA125" s="167" t="str">
        <f t="shared" si="102"/>
        <v/>
      </c>
      <c r="AB125" s="167" t="str">
        <f t="shared" si="103"/>
        <v/>
      </c>
      <c r="AC125" s="190" t="str">
        <f t="shared" si="104"/>
        <v>.</v>
      </c>
    </row>
    <row r="126" spans="1:29" x14ac:dyDescent="0.35">
      <c r="A126" s="19" t="s">
        <v>822</v>
      </c>
      <c r="B126" s="77">
        <v>2</v>
      </c>
      <c r="C126" s="20" t="str">
        <f t="shared" si="105"/>
        <v>Lauren Wood</v>
      </c>
      <c r="D126" s="20" t="str">
        <f t="shared" si="74"/>
        <v>Watford</v>
      </c>
      <c r="E126" s="155">
        <v>1.25</v>
      </c>
      <c r="F126" s="205">
        <v>5.5</v>
      </c>
      <c r="G126" s="12"/>
      <c r="H126" s="12"/>
      <c r="I126" s="206" t="s">
        <v>381</v>
      </c>
      <c r="J126" s="18" t="str">
        <f t="shared" si="106"/>
        <v/>
      </c>
      <c r="K126" s="18">
        <f t="shared" si="106"/>
        <v>5.5</v>
      </c>
      <c r="L126" s="18" t="str">
        <f t="shared" si="106"/>
        <v/>
      </c>
      <c r="M126" s="18" t="str">
        <f t="shared" si="106"/>
        <v/>
      </c>
      <c r="N126" s="18" t="str">
        <f t="shared" si="106"/>
        <v/>
      </c>
      <c r="O126" s="18" t="str">
        <f t="shared" si="106"/>
        <v/>
      </c>
      <c r="P126" s="18" t="str">
        <f t="shared" si="106"/>
        <v/>
      </c>
      <c r="Q126" s="18" t="str">
        <f t="shared" si="106"/>
        <v/>
      </c>
      <c r="R126" s="18"/>
      <c r="S126" s="12"/>
    </row>
    <row r="127" spans="1:29" x14ac:dyDescent="0.35">
      <c r="A127" s="19" t="s">
        <v>825</v>
      </c>
      <c r="B127" s="77">
        <v>3</v>
      </c>
      <c r="C127" s="20" t="str">
        <f t="shared" si="105"/>
        <v>Jasmine Coles</v>
      </c>
      <c r="D127" s="20" t="str">
        <f t="shared" si="74"/>
        <v>Dacorum &amp; T</v>
      </c>
      <c r="E127" s="155">
        <v>1.2</v>
      </c>
      <c r="F127" s="205">
        <f>Decsheets!$V$7</f>
        <v>4</v>
      </c>
      <c r="G127" s="12"/>
      <c r="H127" s="12"/>
      <c r="I127" s="206" t="s">
        <v>382</v>
      </c>
      <c r="J127" s="18" t="str">
        <f t="shared" si="106"/>
        <v/>
      </c>
      <c r="K127" s="18" t="str">
        <f t="shared" si="106"/>
        <v/>
      </c>
      <c r="L127" s="18" t="str">
        <f t="shared" si="106"/>
        <v/>
      </c>
      <c r="M127" s="18">
        <f t="shared" si="106"/>
        <v>4</v>
      </c>
      <c r="N127" s="18" t="str">
        <f t="shared" si="106"/>
        <v/>
      </c>
      <c r="O127" s="18" t="str">
        <f t="shared" si="106"/>
        <v/>
      </c>
      <c r="P127" s="18" t="str">
        <f t="shared" si="106"/>
        <v/>
      </c>
      <c r="Q127" s="18" t="str">
        <f t="shared" si="106"/>
        <v/>
      </c>
      <c r="R127" s="18"/>
      <c r="S127" s="12"/>
    </row>
    <row r="128" spans="1:29" x14ac:dyDescent="0.35">
      <c r="A128" s="19"/>
      <c r="B128" s="77" t="s">
        <v>23</v>
      </c>
      <c r="C128" s="20" t="str">
        <f t="shared" si="105"/>
        <v/>
      </c>
      <c r="D128" s="20" t="str">
        <f t="shared" si="74"/>
        <v/>
      </c>
      <c r="E128" s="155" t="s">
        <v>296</v>
      </c>
      <c r="F128" s="205">
        <f>Decsheets!$V$8</f>
        <v>3</v>
      </c>
      <c r="G128" s="12"/>
      <c r="H128" s="12"/>
      <c r="I128" s="206" t="s">
        <v>385</v>
      </c>
      <c r="J128" s="18" t="str">
        <f t="shared" si="106"/>
        <v/>
      </c>
      <c r="K128" s="18" t="str">
        <f t="shared" si="106"/>
        <v/>
      </c>
      <c r="L128" s="18" t="str">
        <f t="shared" si="106"/>
        <v/>
      </c>
      <c r="M128" s="18" t="str">
        <f t="shared" si="106"/>
        <v/>
      </c>
      <c r="N128" s="18" t="str">
        <f t="shared" si="106"/>
        <v/>
      </c>
      <c r="O128" s="18" t="str">
        <f t="shared" si="106"/>
        <v/>
      </c>
      <c r="P128" s="18" t="str">
        <f t="shared" si="106"/>
        <v/>
      </c>
      <c r="Q128" s="18" t="str">
        <f t="shared" si="106"/>
        <v/>
      </c>
      <c r="R128" s="18"/>
      <c r="S128" s="12"/>
    </row>
    <row r="129" spans="1:19" x14ac:dyDescent="0.35">
      <c r="A129" s="19"/>
      <c r="B129" s="77" t="s">
        <v>24</v>
      </c>
      <c r="C129" s="20" t="str">
        <f t="shared" si="105"/>
        <v/>
      </c>
      <c r="D129" s="20" t="str">
        <f t="shared" si="74"/>
        <v/>
      </c>
      <c r="E129" s="155" t="s">
        <v>296</v>
      </c>
      <c r="F129" s="205">
        <f>Decsheets!$V$9</f>
        <v>2</v>
      </c>
      <c r="G129" s="12"/>
      <c r="H129" s="12"/>
      <c r="I129" s="206" t="s">
        <v>386</v>
      </c>
      <c r="J129" s="18" t="str">
        <f t="shared" si="106"/>
        <v/>
      </c>
      <c r="K129" s="18" t="str">
        <f t="shared" si="106"/>
        <v/>
      </c>
      <c r="L129" s="18" t="str">
        <f t="shared" si="106"/>
        <v/>
      </c>
      <c r="M129" s="18" t="str">
        <f t="shared" si="106"/>
        <v/>
      </c>
      <c r="N129" s="18" t="str">
        <f t="shared" si="106"/>
        <v/>
      </c>
      <c r="O129" s="18" t="str">
        <f t="shared" si="106"/>
        <v/>
      </c>
      <c r="P129" s="18" t="str">
        <f t="shared" si="106"/>
        <v/>
      </c>
      <c r="Q129" s="18" t="str">
        <f t="shared" si="106"/>
        <v/>
      </c>
      <c r="R129" s="18"/>
      <c r="S129" s="12"/>
    </row>
    <row r="130" spans="1:19" x14ac:dyDescent="0.35">
      <c r="A130" s="19"/>
      <c r="B130" s="77" t="s">
        <v>25</v>
      </c>
      <c r="C130" s="20" t="str">
        <f t="shared" si="105"/>
        <v/>
      </c>
      <c r="D130" s="20" t="str">
        <f t="shared" si="74"/>
        <v/>
      </c>
      <c r="E130" s="155" t="s">
        <v>296</v>
      </c>
      <c r="F130" s="205">
        <f>Decsheets!$V$10</f>
        <v>1</v>
      </c>
      <c r="G130" s="12"/>
      <c r="H130" s="12"/>
      <c r="I130" s="22"/>
      <c r="J130" s="18" t="str">
        <f t="shared" si="106"/>
        <v/>
      </c>
      <c r="K130" s="18" t="str">
        <f t="shared" si="106"/>
        <v/>
      </c>
      <c r="L130" s="18" t="str">
        <f t="shared" si="106"/>
        <v/>
      </c>
      <c r="M130" s="18" t="str">
        <f t="shared" si="106"/>
        <v/>
      </c>
      <c r="N130" s="18" t="str">
        <f t="shared" si="106"/>
        <v/>
      </c>
      <c r="O130" s="18" t="str">
        <f t="shared" si="106"/>
        <v/>
      </c>
      <c r="P130" s="18" t="str">
        <f t="shared" si="106"/>
        <v/>
      </c>
      <c r="Q130" s="18" t="str">
        <f t="shared" si="106"/>
        <v/>
      </c>
      <c r="R130" s="18"/>
      <c r="S130" s="12"/>
    </row>
    <row r="131" spans="1:19" x14ac:dyDescent="0.35">
      <c r="A131" s="19"/>
      <c r="B131" s="77">
        <v>7</v>
      </c>
      <c r="C131" s="20" t="str">
        <f t="shared" si="105"/>
        <v/>
      </c>
      <c r="D131" s="20" t="str">
        <f t="shared" si="74"/>
        <v/>
      </c>
      <c r="E131" s="155" t="s">
        <v>296</v>
      </c>
      <c r="F131" s="205">
        <f>Decsheets!$V$11</f>
        <v>0</v>
      </c>
      <c r="G131" s="12"/>
      <c r="H131" s="12"/>
      <c r="I131" s="22"/>
      <c r="J131" s="18" t="str">
        <f t="shared" si="106"/>
        <v/>
      </c>
      <c r="K131" s="18" t="str">
        <f t="shared" si="106"/>
        <v/>
      </c>
      <c r="L131" s="18" t="str">
        <f t="shared" si="106"/>
        <v/>
      </c>
      <c r="M131" s="18" t="str">
        <f t="shared" si="106"/>
        <v/>
      </c>
      <c r="N131" s="18" t="str">
        <f t="shared" si="106"/>
        <v/>
      </c>
      <c r="O131" s="18" t="str">
        <f t="shared" si="106"/>
        <v/>
      </c>
      <c r="P131" s="18" t="str">
        <f t="shared" si="106"/>
        <v/>
      </c>
      <c r="Q131" s="18" t="str">
        <f t="shared" si="106"/>
        <v/>
      </c>
      <c r="R131" s="18">
        <f>SUM(Decsheets!$V$5:$V$13)-(SUM(J125:P131))</f>
        <v>6</v>
      </c>
      <c r="S131" s="12"/>
    </row>
    <row r="132" spans="1:19" s="2" customFormat="1" x14ac:dyDescent="0.35">
      <c r="A132" s="28" t="s">
        <v>8</v>
      </c>
      <c r="B132" s="76"/>
      <c r="C132" s="23" t="s">
        <v>174</v>
      </c>
      <c r="D132" s="26"/>
      <c r="E132" s="186" t="s">
        <v>296</v>
      </c>
      <c r="F132" s="144"/>
      <c r="H132" s="12"/>
      <c r="I132" s="12"/>
      <c r="J132" s="18"/>
      <c r="K132" s="18"/>
      <c r="L132" s="18"/>
      <c r="M132" s="18"/>
      <c r="N132" s="18"/>
      <c r="O132" s="18"/>
      <c r="P132" s="18"/>
      <c r="Q132" s="18"/>
      <c r="R132" s="18"/>
      <c r="S132" s="12" t="s">
        <v>37</v>
      </c>
    </row>
    <row r="133" spans="1:19" x14ac:dyDescent="0.35">
      <c r="A133" s="19" t="s">
        <v>430</v>
      </c>
      <c r="B133" s="77">
        <v>1</v>
      </c>
      <c r="C133" s="20" t="str">
        <f t="shared" ref="C133:C139" si="107">IF(A133="","",VLOOKUP($A$132,IF(LEN(A133)=2,U15GB,U15GA),VLOOKUP(LEFT(A133,1),club,6,FALSE),FALSE))</f>
        <v>Hannah Owolabi</v>
      </c>
      <c r="D133" s="20" t="str">
        <f t="shared" si="74"/>
        <v>Herts Phoenix</v>
      </c>
      <c r="E133" s="155">
        <v>4.41</v>
      </c>
      <c r="F133" s="146">
        <f>Decsheets!$V$5</f>
        <v>6</v>
      </c>
      <c r="G133" s="2"/>
      <c r="H133" s="12"/>
      <c r="I133" s="22"/>
      <c r="J133" s="18" t="str">
        <f t="shared" ref="J133:Q139" si="108">IF($A133="","",IF(LEFT($A133,1)=J$12,$F133,""))</f>
        <v/>
      </c>
      <c r="K133" s="18" t="str">
        <f t="shared" si="108"/>
        <v/>
      </c>
      <c r="L133" s="18">
        <f t="shared" si="108"/>
        <v>6</v>
      </c>
      <c r="M133" s="18" t="str">
        <f t="shared" si="108"/>
        <v/>
      </c>
      <c r="N133" s="18" t="str">
        <f t="shared" si="108"/>
        <v/>
      </c>
      <c r="O133" s="18" t="str">
        <f t="shared" si="108"/>
        <v/>
      </c>
      <c r="P133" s="18" t="str">
        <f t="shared" si="108"/>
        <v/>
      </c>
      <c r="Q133" s="18" t="str">
        <f t="shared" si="108"/>
        <v/>
      </c>
      <c r="R133" s="18"/>
      <c r="S133" s="12"/>
    </row>
    <row r="134" spans="1:19" x14ac:dyDescent="0.35">
      <c r="A134" s="19" t="s">
        <v>432</v>
      </c>
      <c r="B134" s="77">
        <v>2</v>
      </c>
      <c r="C134" s="20" t="str">
        <f t="shared" si="107"/>
        <v>Olivia Wilson</v>
      </c>
      <c r="D134" s="20" t="str">
        <f t="shared" si="74"/>
        <v>Dacorum &amp; T</v>
      </c>
      <c r="E134" s="155">
        <v>4.2</v>
      </c>
      <c r="F134" s="146">
        <f>Decsheets!$V$6</f>
        <v>5</v>
      </c>
      <c r="G134" s="2"/>
      <c r="H134" s="12"/>
      <c r="I134" s="22"/>
      <c r="J134" s="18" t="str">
        <f t="shared" si="108"/>
        <v/>
      </c>
      <c r="K134" s="18" t="str">
        <f t="shared" si="108"/>
        <v/>
      </c>
      <c r="L134" s="18" t="str">
        <f t="shared" si="108"/>
        <v/>
      </c>
      <c r="M134" s="18">
        <f t="shared" si="108"/>
        <v>5</v>
      </c>
      <c r="N134" s="18" t="str">
        <f t="shared" si="108"/>
        <v/>
      </c>
      <c r="O134" s="18" t="str">
        <f t="shared" si="108"/>
        <v/>
      </c>
      <c r="P134" s="18" t="str">
        <f t="shared" si="108"/>
        <v/>
      </c>
      <c r="Q134" s="18" t="str">
        <f t="shared" si="108"/>
        <v/>
      </c>
      <c r="R134" s="18"/>
      <c r="S134" s="12"/>
    </row>
    <row r="135" spans="1:19" x14ac:dyDescent="0.35">
      <c r="A135" s="19" t="s">
        <v>434</v>
      </c>
      <c r="B135" s="77">
        <v>3</v>
      </c>
      <c r="C135" s="20" t="str">
        <f t="shared" si="107"/>
        <v>Dina Silverman</v>
      </c>
      <c r="D135" s="20" t="str">
        <f t="shared" si="74"/>
        <v>Shaftesbury</v>
      </c>
      <c r="E135" s="155">
        <v>4.17</v>
      </c>
      <c r="F135" s="146">
        <f>Decsheets!$V$7</f>
        <v>4</v>
      </c>
      <c r="G135" s="2"/>
      <c r="H135" s="12"/>
      <c r="I135" s="22"/>
      <c r="J135" s="18" t="str">
        <f t="shared" si="108"/>
        <v/>
      </c>
      <c r="K135" s="18" t="str">
        <f t="shared" si="108"/>
        <v/>
      </c>
      <c r="L135" s="18" t="str">
        <f t="shared" si="108"/>
        <v/>
      </c>
      <c r="M135" s="18" t="str">
        <f t="shared" si="108"/>
        <v/>
      </c>
      <c r="N135" s="18">
        <f t="shared" si="108"/>
        <v>4</v>
      </c>
      <c r="O135" s="18" t="str">
        <f t="shared" si="108"/>
        <v/>
      </c>
      <c r="P135" s="18" t="str">
        <f t="shared" si="108"/>
        <v/>
      </c>
      <c r="Q135" s="18" t="str">
        <f t="shared" si="108"/>
        <v/>
      </c>
      <c r="R135" s="18"/>
      <c r="S135" s="12"/>
    </row>
    <row r="136" spans="1:19" x14ac:dyDescent="0.35">
      <c r="A136" s="19" t="s">
        <v>822</v>
      </c>
      <c r="B136" s="77" t="s">
        <v>23</v>
      </c>
      <c r="C136" s="20" t="str">
        <f t="shared" si="107"/>
        <v>Thalia Mann</v>
      </c>
      <c r="D136" s="20" t="str">
        <f t="shared" si="74"/>
        <v>Watford</v>
      </c>
      <c r="E136" s="155">
        <v>4</v>
      </c>
      <c r="F136" s="146">
        <f>Decsheets!$V$8</f>
        <v>3</v>
      </c>
      <c r="G136" s="2"/>
      <c r="H136" s="12"/>
      <c r="I136" s="22"/>
      <c r="J136" s="18" t="str">
        <f t="shared" si="108"/>
        <v/>
      </c>
      <c r="K136" s="18">
        <f t="shared" si="108"/>
        <v>3</v>
      </c>
      <c r="L136" s="18" t="str">
        <f t="shared" si="108"/>
        <v/>
      </c>
      <c r="M136" s="18" t="str">
        <f t="shared" si="108"/>
        <v/>
      </c>
      <c r="N136" s="18" t="str">
        <f t="shared" si="108"/>
        <v/>
      </c>
      <c r="O136" s="18" t="str">
        <f t="shared" si="108"/>
        <v/>
      </c>
      <c r="P136" s="18" t="str">
        <f t="shared" si="108"/>
        <v/>
      </c>
      <c r="Q136" s="18" t="str">
        <f t="shared" si="108"/>
        <v/>
      </c>
      <c r="R136" s="18"/>
      <c r="S136" s="12"/>
    </row>
    <row r="137" spans="1:19" x14ac:dyDescent="0.35">
      <c r="A137" s="19" t="s">
        <v>425</v>
      </c>
      <c r="B137" s="77" t="s">
        <v>24</v>
      </c>
      <c r="C137" s="20" t="str">
        <f t="shared" si="107"/>
        <v>Matilda Price</v>
      </c>
      <c r="D137" s="20" t="str">
        <f t="shared" si="74"/>
        <v>St Albans</v>
      </c>
      <c r="E137" s="155">
        <v>3.92</v>
      </c>
      <c r="F137" s="146">
        <f>Decsheets!$V$9</f>
        <v>2</v>
      </c>
      <c r="G137" s="2"/>
      <c r="H137" s="12"/>
      <c r="I137" s="22"/>
      <c r="J137" s="18">
        <f t="shared" si="108"/>
        <v>2</v>
      </c>
      <c r="K137" s="18" t="str">
        <f t="shared" si="108"/>
        <v/>
      </c>
      <c r="L137" s="18" t="str">
        <f t="shared" si="108"/>
        <v/>
      </c>
      <c r="M137" s="18" t="str">
        <f t="shared" si="108"/>
        <v/>
      </c>
      <c r="N137" s="18" t="str">
        <f t="shared" si="108"/>
        <v/>
      </c>
      <c r="O137" s="18" t="str">
        <f t="shared" si="108"/>
        <v/>
      </c>
      <c r="P137" s="18" t="str">
        <f t="shared" si="108"/>
        <v/>
      </c>
      <c r="Q137" s="18" t="str">
        <f t="shared" si="108"/>
        <v/>
      </c>
      <c r="R137" s="18"/>
      <c r="S137" s="12"/>
    </row>
    <row r="138" spans="1:19" x14ac:dyDescent="0.35">
      <c r="A138" s="19"/>
      <c r="B138" s="77" t="s">
        <v>25</v>
      </c>
      <c r="C138" s="20" t="str">
        <f t="shared" si="107"/>
        <v/>
      </c>
      <c r="D138" s="20" t="str">
        <f t="shared" si="74"/>
        <v/>
      </c>
      <c r="E138" s="155" t="s">
        <v>296</v>
      </c>
      <c r="F138" s="146">
        <f>Decsheets!$V$10</f>
        <v>1</v>
      </c>
      <c r="G138" s="2"/>
      <c r="H138" s="12"/>
      <c r="I138" s="22"/>
      <c r="J138" s="18" t="str">
        <f t="shared" si="108"/>
        <v/>
      </c>
      <c r="K138" s="18" t="str">
        <f t="shared" si="108"/>
        <v/>
      </c>
      <c r="L138" s="18" t="str">
        <f t="shared" si="108"/>
        <v/>
      </c>
      <c r="M138" s="18" t="str">
        <f t="shared" si="108"/>
        <v/>
      </c>
      <c r="N138" s="18" t="str">
        <f t="shared" si="108"/>
        <v/>
      </c>
      <c r="O138" s="18" t="str">
        <f t="shared" si="108"/>
        <v/>
      </c>
      <c r="P138" s="18" t="str">
        <f t="shared" si="108"/>
        <v/>
      </c>
      <c r="Q138" s="18" t="str">
        <f t="shared" si="108"/>
        <v/>
      </c>
      <c r="R138" s="18"/>
      <c r="S138" s="12"/>
    </row>
    <row r="139" spans="1:19" x14ac:dyDescent="0.35">
      <c r="A139" s="19"/>
      <c r="B139" s="77">
        <v>7</v>
      </c>
      <c r="C139" s="20" t="str">
        <f t="shared" si="107"/>
        <v/>
      </c>
      <c r="D139" s="20" t="str">
        <f t="shared" si="74"/>
        <v/>
      </c>
      <c r="E139" s="155" t="s">
        <v>296</v>
      </c>
      <c r="F139" s="146">
        <f>Decsheets!$V$11</f>
        <v>0</v>
      </c>
      <c r="G139" s="2"/>
      <c r="H139" s="12"/>
      <c r="I139" s="22"/>
      <c r="J139" s="18" t="str">
        <f t="shared" si="108"/>
        <v/>
      </c>
      <c r="K139" s="18" t="str">
        <f t="shared" si="108"/>
        <v/>
      </c>
      <c r="L139" s="18" t="str">
        <f t="shared" si="108"/>
        <v/>
      </c>
      <c r="M139" s="18" t="str">
        <f t="shared" si="108"/>
        <v/>
      </c>
      <c r="N139" s="18" t="str">
        <f t="shared" si="108"/>
        <v/>
      </c>
      <c r="O139" s="18" t="str">
        <f t="shared" si="108"/>
        <v/>
      </c>
      <c r="P139" s="18" t="str">
        <f t="shared" si="108"/>
        <v/>
      </c>
      <c r="Q139" s="18" t="str">
        <f t="shared" si="108"/>
        <v/>
      </c>
      <c r="R139" s="18">
        <f>SUM(Decsheets!$V$5:$V$13)-(SUM(J133:P139))</f>
        <v>1</v>
      </c>
      <c r="S139" s="12"/>
    </row>
    <row r="140" spans="1:19" s="2" customFormat="1" x14ac:dyDescent="0.35">
      <c r="A140" s="28" t="s">
        <v>8</v>
      </c>
      <c r="B140" s="76"/>
      <c r="C140" s="23" t="s">
        <v>175</v>
      </c>
      <c r="D140" s="26"/>
      <c r="E140" s="186" t="s">
        <v>296</v>
      </c>
      <c r="F140" s="144"/>
      <c r="H140" s="12"/>
      <c r="I140" s="12"/>
      <c r="J140" s="18"/>
      <c r="K140" s="18"/>
      <c r="L140" s="18"/>
      <c r="M140" s="18"/>
      <c r="N140" s="18"/>
      <c r="O140" s="18"/>
      <c r="P140" s="18"/>
      <c r="Q140" s="18"/>
      <c r="R140" s="18"/>
      <c r="S140" s="12" t="s">
        <v>38</v>
      </c>
    </row>
    <row r="141" spans="1:19" x14ac:dyDescent="0.35">
      <c r="A141" s="19" t="s">
        <v>824</v>
      </c>
      <c r="B141" s="77">
        <v>1</v>
      </c>
      <c r="C141" s="20" t="str">
        <f t="shared" ref="C141:C147" si="109">IF(A141="","",VLOOKUP($A$140,IF(LEN(A141)=2,U15GB,U15GA),VLOOKUP(LEFT(A141,1),club,6,FALSE),FALSE))</f>
        <v>Eva Chalisey</v>
      </c>
      <c r="D141" s="20" t="str">
        <f t="shared" si="74"/>
        <v>Shaftesbury</v>
      </c>
      <c r="E141" s="155">
        <v>3.89</v>
      </c>
      <c r="F141" s="146">
        <f>Decsheets!$V$5</f>
        <v>6</v>
      </c>
      <c r="G141" s="2"/>
      <c r="H141" s="12"/>
      <c r="I141" s="22"/>
      <c r="J141" s="18" t="str">
        <f t="shared" ref="J141:Q147" si="110">IF($A141="","",IF(LEFT($A141,1)=J$12,$F141,""))</f>
        <v/>
      </c>
      <c r="K141" s="18" t="str">
        <f t="shared" si="110"/>
        <v/>
      </c>
      <c r="L141" s="18" t="str">
        <f t="shared" si="110"/>
        <v/>
      </c>
      <c r="M141" s="18" t="str">
        <f t="shared" si="110"/>
        <v/>
      </c>
      <c r="N141" s="18">
        <f t="shared" si="110"/>
        <v>6</v>
      </c>
      <c r="O141" s="18" t="str">
        <f t="shared" si="110"/>
        <v/>
      </c>
      <c r="P141" s="18" t="str">
        <f t="shared" si="110"/>
        <v/>
      </c>
      <c r="Q141" s="18" t="str">
        <f t="shared" si="110"/>
        <v/>
      </c>
      <c r="R141" s="18"/>
      <c r="S141" s="12"/>
    </row>
    <row r="142" spans="1:19" x14ac:dyDescent="0.35">
      <c r="A142" s="19" t="s">
        <v>825</v>
      </c>
      <c r="B142" s="77">
        <v>2</v>
      </c>
      <c r="C142" s="20" t="str">
        <f t="shared" si="109"/>
        <v>Kate Hopper</v>
      </c>
      <c r="D142" s="20" t="str">
        <f t="shared" si="74"/>
        <v>Dacorum &amp; T</v>
      </c>
      <c r="E142" s="155">
        <v>3.81</v>
      </c>
      <c r="F142" s="146">
        <f>Decsheets!$V$6</f>
        <v>5</v>
      </c>
      <c r="G142" s="2"/>
      <c r="H142" s="12"/>
      <c r="I142" s="22"/>
      <c r="J142" s="18" t="str">
        <f t="shared" si="110"/>
        <v/>
      </c>
      <c r="K142" s="18" t="str">
        <f t="shared" si="110"/>
        <v/>
      </c>
      <c r="L142" s="18" t="str">
        <f t="shared" si="110"/>
        <v/>
      </c>
      <c r="M142" s="18">
        <f t="shared" si="110"/>
        <v>5</v>
      </c>
      <c r="N142" s="18" t="str">
        <f t="shared" si="110"/>
        <v/>
      </c>
      <c r="O142" s="18" t="str">
        <f t="shared" si="110"/>
        <v/>
      </c>
      <c r="P142" s="18" t="str">
        <f t="shared" si="110"/>
        <v/>
      </c>
      <c r="Q142" s="18" t="str">
        <f t="shared" si="110"/>
        <v/>
      </c>
      <c r="R142" s="18"/>
      <c r="S142" s="12"/>
    </row>
    <row r="143" spans="1:19" x14ac:dyDescent="0.35">
      <c r="A143" s="19" t="s">
        <v>428</v>
      </c>
      <c r="B143" s="77">
        <v>3</v>
      </c>
      <c r="C143" s="20" t="str">
        <f t="shared" si="109"/>
        <v xml:space="preserve">Anni McLoughlin </v>
      </c>
      <c r="D143" s="20" t="str">
        <f t="shared" si="74"/>
        <v>Watford</v>
      </c>
      <c r="E143" s="155">
        <v>3.63</v>
      </c>
      <c r="F143" s="146">
        <f>Decsheets!$V$7</f>
        <v>4</v>
      </c>
      <c r="G143" s="2"/>
      <c r="H143" s="12"/>
      <c r="I143" s="22"/>
      <c r="J143" s="18" t="str">
        <f t="shared" si="110"/>
        <v/>
      </c>
      <c r="K143" s="18">
        <f t="shared" si="110"/>
        <v>4</v>
      </c>
      <c r="L143" s="18" t="str">
        <f t="shared" si="110"/>
        <v/>
      </c>
      <c r="M143" s="18" t="str">
        <f t="shared" si="110"/>
        <v/>
      </c>
      <c r="N143" s="18" t="str">
        <f t="shared" si="110"/>
        <v/>
      </c>
      <c r="O143" s="18" t="str">
        <f t="shared" si="110"/>
        <v/>
      </c>
      <c r="P143" s="18" t="str">
        <f t="shared" si="110"/>
        <v/>
      </c>
      <c r="Q143" s="18" t="str">
        <f t="shared" si="110"/>
        <v/>
      </c>
      <c r="R143" s="18"/>
      <c r="S143" s="12"/>
    </row>
    <row r="144" spans="1:19" x14ac:dyDescent="0.35">
      <c r="A144" s="19" t="s">
        <v>823</v>
      </c>
      <c r="B144" s="77" t="s">
        <v>23</v>
      </c>
      <c r="C144" s="20" t="str">
        <f t="shared" si="109"/>
        <v>Amelie Tongue</v>
      </c>
      <c r="D144" s="20" t="str">
        <f t="shared" si="74"/>
        <v>St Albans</v>
      </c>
      <c r="E144" s="155">
        <v>3.41</v>
      </c>
      <c r="F144" s="146">
        <f>Decsheets!$V$8</f>
        <v>3</v>
      </c>
      <c r="G144" s="2"/>
      <c r="H144" s="12"/>
      <c r="I144" s="22"/>
      <c r="J144" s="18">
        <f t="shared" si="110"/>
        <v>3</v>
      </c>
      <c r="K144" s="18" t="str">
        <f t="shared" si="110"/>
        <v/>
      </c>
      <c r="L144" s="18" t="str">
        <f t="shared" si="110"/>
        <v/>
      </c>
      <c r="M144" s="18" t="str">
        <f t="shared" si="110"/>
        <v/>
      </c>
      <c r="N144" s="18" t="str">
        <f t="shared" si="110"/>
        <v/>
      </c>
      <c r="O144" s="18" t="str">
        <f t="shared" si="110"/>
        <v/>
      </c>
      <c r="P144" s="18" t="str">
        <f t="shared" si="110"/>
        <v/>
      </c>
      <c r="Q144" s="18" t="str">
        <f t="shared" si="110"/>
        <v/>
      </c>
      <c r="R144" s="18"/>
      <c r="S144" s="12"/>
    </row>
    <row r="145" spans="1:19" x14ac:dyDescent="0.35">
      <c r="A145" s="19" t="s">
        <v>821</v>
      </c>
      <c r="B145" s="77" t="s">
        <v>24</v>
      </c>
      <c r="C145" s="20" t="str">
        <f t="shared" si="109"/>
        <v>Sanaiya Nelson</v>
      </c>
      <c r="D145" s="20" t="str">
        <f t="shared" si="74"/>
        <v>Herts Phoenix</v>
      </c>
      <c r="E145" s="155">
        <v>2.5099999999999998</v>
      </c>
      <c r="F145" s="146">
        <f>Decsheets!$V$9</f>
        <v>2</v>
      </c>
      <c r="G145" s="2"/>
      <c r="H145" s="12"/>
      <c r="I145" s="22"/>
      <c r="J145" s="18" t="str">
        <f t="shared" si="110"/>
        <v/>
      </c>
      <c r="K145" s="18" t="str">
        <f t="shared" si="110"/>
        <v/>
      </c>
      <c r="L145" s="18">
        <f t="shared" si="110"/>
        <v>2</v>
      </c>
      <c r="M145" s="18" t="str">
        <f t="shared" si="110"/>
        <v/>
      </c>
      <c r="N145" s="18" t="str">
        <f t="shared" si="110"/>
        <v/>
      </c>
      <c r="O145" s="18" t="str">
        <f t="shared" si="110"/>
        <v/>
      </c>
      <c r="P145" s="18" t="str">
        <f t="shared" si="110"/>
        <v/>
      </c>
      <c r="Q145" s="18" t="str">
        <f t="shared" si="110"/>
        <v/>
      </c>
      <c r="R145" s="18"/>
      <c r="S145" s="12"/>
    </row>
    <row r="146" spans="1:19" x14ac:dyDescent="0.35">
      <c r="A146" s="19"/>
      <c r="B146" s="77" t="s">
        <v>25</v>
      </c>
      <c r="C146" s="20" t="str">
        <f t="shared" si="109"/>
        <v/>
      </c>
      <c r="D146" s="20" t="str">
        <f t="shared" si="74"/>
        <v/>
      </c>
      <c r="E146" s="155" t="s">
        <v>296</v>
      </c>
      <c r="F146" s="146">
        <f>Decsheets!$V$10</f>
        <v>1</v>
      </c>
      <c r="G146" s="2"/>
      <c r="H146" s="12"/>
      <c r="I146" s="22"/>
      <c r="J146" s="18" t="str">
        <f t="shared" si="110"/>
        <v/>
      </c>
      <c r="K146" s="18" t="str">
        <f t="shared" si="110"/>
        <v/>
      </c>
      <c r="L146" s="18" t="str">
        <f t="shared" si="110"/>
        <v/>
      </c>
      <c r="M146" s="18" t="str">
        <f t="shared" si="110"/>
        <v/>
      </c>
      <c r="N146" s="18" t="str">
        <f t="shared" si="110"/>
        <v/>
      </c>
      <c r="O146" s="18" t="str">
        <f t="shared" si="110"/>
        <v/>
      </c>
      <c r="P146" s="18" t="str">
        <f t="shared" si="110"/>
        <v/>
      </c>
      <c r="Q146" s="18" t="str">
        <f t="shared" si="110"/>
        <v/>
      </c>
      <c r="R146" s="18"/>
      <c r="S146" s="12"/>
    </row>
    <row r="147" spans="1:19" x14ac:dyDescent="0.35">
      <c r="A147" s="19"/>
      <c r="B147" s="77">
        <v>7</v>
      </c>
      <c r="C147" s="20" t="str">
        <f t="shared" si="109"/>
        <v/>
      </c>
      <c r="D147" s="20" t="str">
        <f t="shared" si="74"/>
        <v/>
      </c>
      <c r="E147" s="155" t="s">
        <v>296</v>
      </c>
      <c r="F147" s="146">
        <f>Decsheets!$V$11</f>
        <v>0</v>
      </c>
      <c r="G147" s="2"/>
      <c r="H147" s="12"/>
      <c r="I147" s="22"/>
      <c r="J147" s="18" t="str">
        <f t="shared" si="110"/>
        <v/>
      </c>
      <c r="K147" s="18" t="str">
        <f t="shared" si="110"/>
        <v/>
      </c>
      <c r="L147" s="18" t="str">
        <f t="shared" si="110"/>
        <v/>
      </c>
      <c r="M147" s="18" t="str">
        <f t="shared" si="110"/>
        <v/>
      </c>
      <c r="N147" s="18" t="str">
        <f t="shared" si="110"/>
        <v/>
      </c>
      <c r="O147" s="18" t="str">
        <f t="shared" si="110"/>
        <v/>
      </c>
      <c r="P147" s="18" t="str">
        <f t="shared" si="110"/>
        <v/>
      </c>
      <c r="Q147" s="18" t="str">
        <f t="shared" si="110"/>
        <v/>
      </c>
      <c r="R147" s="18">
        <f>SUM(Decsheets!$V$5:$V$13)-(SUM(J141:P147))</f>
        <v>1</v>
      </c>
      <c r="S147" s="12"/>
    </row>
    <row r="148" spans="1:19" s="2" customFormat="1" x14ac:dyDescent="0.35">
      <c r="A148" s="28" t="s">
        <v>10</v>
      </c>
      <c r="B148" s="76"/>
      <c r="C148" s="23" t="s">
        <v>176</v>
      </c>
      <c r="D148" s="26"/>
      <c r="E148" s="186" t="s">
        <v>296</v>
      </c>
      <c r="F148" s="144"/>
      <c r="G148" s="12"/>
      <c r="H148" s="12"/>
      <c r="I148" s="12"/>
      <c r="J148" s="18"/>
      <c r="K148" s="18"/>
      <c r="L148" s="18"/>
      <c r="M148" s="18"/>
      <c r="N148" s="18"/>
      <c r="O148" s="18"/>
      <c r="P148" s="18"/>
      <c r="Q148" s="18"/>
      <c r="R148" s="18"/>
      <c r="S148" s="12" t="s">
        <v>41</v>
      </c>
    </row>
    <row r="149" spans="1:19" x14ac:dyDescent="0.35">
      <c r="A149" s="19" t="s">
        <v>432</v>
      </c>
      <c r="B149" s="77">
        <v>1</v>
      </c>
      <c r="C149" s="20" t="str">
        <f t="shared" ref="C149:C155" si="111">IF(A149="","",VLOOKUP($A$148,IF(LEN(A149)=2,U15GB,U15GA),VLOOKUP(LEFT(A149,1),club,6,FALSE),FALSE))</f>
        <v>Talia Williams</v>
      </c>
      <c r="D149" s="20" t="str">
        <f t="shared" ref="D149:D197" si="112">IF(A149="","",VLOOKUP(LEFT(A149,1),club,2,FALSE))</f>
        <v>Dacorum &amp; T</v>
      </c>
      <c r="E149" s="155">
        <v>9</v>
      </c>
      <c r="F149" s="146">
        <f>Decsheets!$V$5</f>
        <v>6</v>
      </c>
      <c r="G149" s="12"/>
      <c r="H149" s="12"/>
      <c r="I149" s="22"/>
      <c r="J149" s="18" t="str">
        <f t="shared" ref="J149:Q155" si="113">IF($A149="","",IF(LEFT($A149,1)=J$12,$F149,""))</f>
        <v/>
      </c>
      <c r="K149" s="18" t="str">
        <f t="shared" si="113"/>
        <v/>
      </c>
      <c r="L149" s="18" t="str">
        <f t="shared" si="113"/>
        <v/>
      </c>
      <c r="M149" s="18">
        <f t="shared" si="113"/>
        <v>6</v>
      </c>
      <c r="N149" s="18" t="str">
        <f t="shared" si="113"/>
        <v/>
      </c>
      <c r="O149" s="18" t="str">
        <f t="shared" si="113"/>
        <v/>
      </c>
      <c r="P149" s="18" t="str">
        <f t="shared" si="113"/>
        <v/>
      </c>
      <c r="Q149" s="18" t="str">
        <f t="shared" si="113"/>
        <v/>
      </c>
      <c r="R149" s="18"/>
      <c r="S149" s="12"/>
    </row>
    <row r="150" spans="1:19" x14ac:dyDescent="0.35">
      <c r="A150" s="19" t="s">
        <v>430</v>
      </c>
      <c r="B150" s="77">
        <v>2</v>
      </c>
      <c r="C150" s="20" t="str">
        <f t="shared" si="111"/>
        <v>Imogen List</v>
      </c>
      <c r="D150" s="20" t="str">
        <f t="shared" si="112"/>
        <v>Herts Phoenix</v>
      </c>
      <c r="E150" s="155">
        <v>8.19</v>
      </c>
      <c r="F150" s="146">
        <f>Decsheets!$V$6</f>
        <v>5</v>
      </c>
      <c r="G150" s="12"/>
      <c r="H150" s="12"/>
      <c r="I150" s="22"/>
      <c r="J150" s="18" t="str">
        <f t="shared" si="113"/>
        <v/>
      </c>
      <c r="K150" s="18" t="str">
        <f t="shared" si="113"/>
        <v/>
      </c>
      <c r="L150" s="18">
        <f t="shared" si="113"/>
        <v>5</v>
      </c>
      <c r="M150" s="18" t="str">
        <f t="shared" si="113"/>
        <v/>
      </c>
      <c r="N150" s="18" t="str">
        <f t="shared" si="113"/>
        <v/>
      </c>
      <c r="O150" s="18" t="str">
        <f t="shared" si="113"/>
        <v/>
      </c>
      <c r="P150" s="18" t="str">
        <f t="shared" si="113"/>
        <v/>
      </c>
      <c r="Q150" s="18" t="str">
        <f t="shared" si="113"/>
        <v/>
      </c>
      <c r="R150" s="18"/>
      <c r="S150" s="12"/>
    </row>
    <row r="151" spans="1:19" x14ac:dyDescent="0.35">
      <c r="A151" s="19" t="s">
        <v>386</v>
      </c>
      <c r="B151" s="77">
        <v>3</v>
      </c>
      <c r="C151" s="20" t="str">
        <f t="shared" si="111"/>
        <v>Mazie Wicks</v>
      </c>
      <c r="D151" s="20" t="str">
        <f t="shared" si="112"/>
        <v>HAWCS/Enfield</v>
      </c>
      <c r="E151" s="155">
        <v>7.48</v>
      </c>
      <c r="F151" s="146">
        <f>Decsheets!$V$7</f>
        <v>4</v>
      </c>
      <c r="G151" s="12"/>
      <c r="H151" s="12"/>
      <c r="I151" s="22"/>
      <c r="J151" s="18" t="str">
        <f t="shared" si="113"/>
        <v/>
      </c>
      <c r="K151" s="18" t="str">
        <f t="shared" si="113"/>
        <v/>
      </c>
      <c r="L151" s="18" t="str">
        <f t="shared" si="113"/>
        <v/>
      </c>
      <c r="M151" s="18" t="str">
        <f t="shared" si="113"/>
        <v/>
      </c>
      <c r="N151" s="18" t="str">
        <f t="shared" si="113"/>
        <v/>
      </c>
      <c r="O151" s="18">
        <f t="shared" si="113"/>
        <v>4</v>
      </c>
      <c r="P151" s="18" t="str">
        <f t="shared" si="113"/>
        <v/>
      </c>
      <c r="Q151" s="18" t="str">
        <f t="shared" si="113"/>
        <v/>
      </c>
      <c r="R151" s="18"/>
      <c r="S151" s="12"/>
    </row>
    <row r="152" spans="1:19" x14ac:dyDescent="0.35">
      <c r="A152" s="19" t="s">
        <v>434</v>
      </c>
      <c r="B152" s="77" t="s">
        <v>23</v>
      </c>
      <c r="C152" s="20" t="str">
        <f t="shared" si="111"/>
        <v>Daisy Harvey Dew</v>
      </c>
      <c r="D152" s="20" t="str">
        <f t="shared" si="112"/>
        <v>Shaftesbury</v>
      </c>
      <c r="E152" s="155">
        <v>5.99</v>
      </c>
      <c r="F152" s="146">
        <f>Decsheets!$V$8</f>
        <v>3</v>
      </c>
      <c r="G152" s="12"/>
      <c r="H152" s="12"/>
      <c r="I152" s="22"/>
      <c r="J152" s="18" t="str">
        <f t="shared" si="113"/>
        <v/>
      </c>
      <c r="K152" s="18" t="str">
        <f t="shared" si="113"/>
        <v/>
      </c>
      <c r="L152" s="18" t="str">
        <f t="shared" si="113"/>
        <v/>
      </c>
      <c r="M152" s="18" t="str">
        <f t="shared" si="113"/>
        <v/>
      </c>
      <c r="N152" s="18">
        <f t="shared" si="113"/>
        <v>3</v>
      </c>
      <c r="O152" s="18" t="str">
        <f t="shared" si="113"/>
        <v/>
      </c>
      <c r="P152" s="18" t="str">
        <f t="shared" si="113"/>
        <v/>
      </c>
      <c r="Q152" s="18" t="str">
        <f t="shared" si="113"/>
        <v/>
      </c>
      <c r="R152" s="18"/>
      <c r="S152" s="12"/>
    </row>
    <row r="153" spans="1:19" x14ac:dyDescent="0.35">
      <c r="A153" s="19" t="s">
        <v>425</v>
      </c>
      <c r="B153" s="77" t="s">
        <v>24</v>
      </c>
      <c r="C153" s="20" t="str">
        <f t="shared" si="111"/>
        <v>Martha Duncan</v>
      </c>
      <c r="D153" s="20" t="str">
        <f t="shared" si="112"/>
        <v>St Albans</v>
      </c>
      <c r="E153" s="155">
        <v>5.94</v>
      </c>
      <c r="F153" s="146">
        <f>Decsheets!$V$9</f>
        <v>2</v>
      </c>
      <c r="G153" s="12"/>
      <c r="H153" s="12"/>
      <c r="I153" s="22"/>
      <c r="J153" s="18">
        <f t="shared" si="113"/>
        <v>2</v>
      </c>
      <c r="K153" s="18" t="str">
        <f t="shared" si="113"/>
        <v/>
      </c>
      <c r="L153" s="18" t="str">
        <f t="shared" si="113"/>
        <v/>
      </c>
      <c r="M153" s="18" t="str">
        <f t="shared" si="113"/>
        <v/>
      </c>
      <c r="N153" s="18" t="str">
        <f t="shared" si="113"/>
        <v/>
      </c>
      <c r="O153" s="18" t="str">
        <f t="shared" si="113"/>
        <v/>
      </c>
      <c r="P153" s="18" t="str">
        <f t="shared" si="113"/>
        <v/>
      </c>
      <c r="Q153" s="18" t="str">
        <f t="shared" si="113"/>
        <v/>
      </c>
      <c r="R153" s="18"/>
      <c r="S153" s="12"/>
    </row>
    <row r="154" spans="1:19" x14ac:dyDescent="0.35">
      <c r="A154" s="19" t="s">
        <v>428</v>
      </c>
      <c r="B154" s="77" t="s">
        <v>25</v>
      </c>
      <c r="C154" s="20" t="str">
        <f t="shared" si="111"/>
        <v>Jessica Breeze</v>
      </c>
      <c r="D154" s="20" t="str">
        <f t="shared" si="112"/>
        <v>Watford</v>
      </c>
      <c r="E154" s="155">
        <v>5.9</v>
      </c>
      <c r="F154" s="146">
        <f>Decsheets!$V$10</f>
        <v>1</v>
      </c>
      <c r="G154" s="12"/>
      <c r="H154" s="12"/>
      <c r="I154" s="22"/>
      <c r="J154" s="18" t="str">
        <f t="shared" si="113"/>
        <v/>
      </c>
      <c r="K154" s="18">
        <f t="shared" si="113"/>
        <v>1</v>
      </c>
      <c r="L154" s="18" t="str">
        <f t="shared" si="113"/>
        <v/>
      </c>
      <c r="M154" s="18" t="str">
        <f t="shared" si="113"/>
        <v/>
      </c>
      <c r="N154" s="18" t="str">
        <f t="shared" si="113"/>
        <v/>
      </c>
      <c r="O154" s="18" t="str">
        <f t="shared" si="113"/>
        <v/>
      </c>
      <c r="P154" s="18" t="str">
        <f t="shared" si="113"/>
        <v/>
      </c>
      <c r="Q154" s="18" t="str">
        <f t="shared" si="113"/>
        <v/>
      </c>
      <c r="R154" s="18"/>
      <c r="S154" s="12"/>
    </row>
    <row r="155" spans="1:19" x14ac:dyDescent="0.35">
      <c r="A155" s="19"/>
      <c r="B155" s="77">
        <v>7</v>
      </c>
      <c r="C155" s="20" t="str">
        <f t="shared" si="111"/>
        <v/>
      </c>
      <c r="D155" s="20" t="str">
        <f t="shared" si="112"/>
        <v/>
      </c>
      <c r="E155" s="155" t="s">
        <v>296</v>
      </c>
      <c r="F155" s="146">
        <f>Decsheets!$V$11</f>
        <v>0</v>
      </c>
      <c r="G155" s="12"/>
      <c r="H155" s="12"/>
      <c r="I155" s="22"/>
      <c r="J155" s="18" t="str">
        <f t="shared" si="113"/>
        <v/>
      </c>
      <c r="K155" s="18" t="str">
        <f t="shared" si="113"/>
        <v/>
      </c>
      <c r="L155" s="18" t="str">
        <f t="shared" si="113"/>
        <v/>
      </c>
      <c r="M155" s="18" t="str">
        <f t="shared" si="113"/>
        <v/>
      </c>
      <c r="N155" s="18" t="str">
        <f t="shared" si="113"/>
        <v/>
      </c>
      <c r="O155" s="18" t="str">
        <f t="shared" si="113"/>
        <v/>
      </c>
      <c r="P155" s="18" t="str">
        <f t="shared" si="113"/>
        <v/>
      </c>
      <c r="Q155" s="18" t="str">
        <f t="shared" si="113"/>
        <v/>
      </c>
      <c r="R155" s="18">
        <f>SUM(Decsheets!$V$5:$V$13)-(SUM(J149:P155))</f>
        <v>0</v>
      </c>
      <c r="S155" s="12"/>
    </row>
    <row r="156" spans="1:19" s="2" customFormat="1" x14ac:dyDescent="0.35">
      <c r="A156" s="28" t="s">
        <v>10</v>
      </c>
      <c r="B156" s="76"/>
      <c r="C156" s="23" t="s">
        <v>177</v>
      </c>
      <c r="D156" s="26"/>
      <c r="E156" s="186" t="s">
        <v>296</v>
      </c>
      <c r="F156" s="144"/>
      <c r="G156" s="12"/>
      <c r="H156" s="12"/>
      <c r="I156" s="12"/>
      <c r="J156" s="18"/>
      <c r="K156" s="18"/>
      <c r="L156" s="18"/>
      <c r="M156" s="18"/>
      <c r="N156" s="18"/>
      <c r="O156" s="18"/>
      <c r="P156" s="18"/>
      <c r="Q156" s="18"/>
      <c r="R156" s="18"/>
      <c r="S156" s="12" t="s">
        <v>42</v>
      </c>
    </row>
    <row r="157" spans="1:19" x14ac:dyDescent="0.35">
      <c r="A157" s="19" t="s">
        <v>821</v>
      </c>
      <c r="B157" s="77">
        <v>1</v>
      </c>
      <c r="C157" s="20" t="str">
        <f t="shared" ref="C157:C163" si="114">IF(A157="","",VLOOKUP($A$156,IF(LEN(A157)=2,U15GB,U15GA),VLOOKUP(LEFT(A157,1),club,6,FALSE),FALSE))</f>
        <v>Freya Lane</v>
      </c>
      <c r="D157" s="20" t="str">
        <f t="shared" si="112"/>
        <v>Herts Phoenix</v>
      </c>
      <c r="E157" s="155">
        <v>7.86</v>
      </c>
      <c r="F157" s="146">
        <f>Decsheets!$V$5</f>
        <v>6</v>
      </c>
      <c r="G157" s="12"/>
      <c r="H157" s="12"/>
      <c r="I157" s="22"/>
      <c r="J157" s="18" t="str">
        <f t="shared" ref="J157:Q163" si="115">IF($A157="","",IF(LEFT($A157,1)=J$12,$F157,""))</f>
        <v/>
      </c>
      <c r="K157" s="18" t="str">
        <f t="shared" si="115"/>
        <v/>
      </c>
      <c r="L157" s="18">
        <f t="shared" si="115"/>
        <v>6</v>
      </c>
      <c r="M157" s="18" t="str">
        <f t="shared" si="115"/>
        <v/>
      </c>
      <c r="N157" s="18" t="str">
        <f t="shared" si="115"/>
        <v/>
      </c>
      <c r="O157" s="18" t="str">
        <f t="shared" si="115"/>
        <v/>
      </c>
      <c r="P157" s="18" t="str">
        <f t="shared" si="115"/>
        <v/>
      </c>
      <c r="Q157" s="18" t="str">
        <f t="shared" si="115"/>
        <v/>
      </c>
      <c r="R157" s="18"/>
      <c r="S157" s="12"/>
    </row>
    <row r="158" spans="1:19" x14ac:dyDescent="0.35">
      <c r="A158" s="19" t="s">
        <v>825</v>
      </c>
      <c r="B158" s="77">
        <v>2</v>
      </c>
      <c r="C158" s="20" t="str">
        <f t="shared" si="114"/>
        <v>Lucy Bevan</v>
      </c>
      <c r="D158" s="20" t="str">
        <f t="shared" si="112"/>
        <v>Dacorum &amp; T</v>
      </c>
      <c r="E158" s="155">
        <v>6.91</v>
      </c>
      <c r="F158" s="146">
        <f>Decsheets!$V$6</f>
        <v>5</v>
      </c>
      <c r="G158" s="12"/>
      <c r="H158" s="12"/>
      <c r="I158" s="22"/>
      <c r="J158" s="18" t="str">
        <f t="shared" si="115"/>
        <v/>
      </c>
      <c r="K158" s="18" t="str">
        <f t="shared" si="115"/>
        <v/>
      </c>
      <c r="L158" s="18" t="str">
        <f t="shared" si="115"/>
        <v/>
      </c>
      <c r="M158" s="18">
        <f t="shared" si="115"/>
        <v>5</v>
      </c>
      <c r="N158" s="18" t="str">
        <f t="shared" si="115"/>
        <v/>
      </c>
      <c r="O158" s="18" t="str">
        <f t="shared" si="115"/>
        <v/>
      </c>
      <c r="P158" s="18" t="str">
        <f t="shared" si="115"/>
        <v/>
      </c>
      <c r="Q158" s="18" t="str">
        <f t="shared" si="115"/>
        <v/>
      </c>
      <c r="R158" s="18"/>
      <c r="S158" s="12"/>
    </row>
    <row r="159" spans="1:19" x14ac:dyDescent="0.35">
      <c r="A159" s="19" t="s">
        <v>824</v>
      </c>
      <c r="B159" s="77">
        <v>3</v>
      </c>
      <c r="C159" s="20" t="str">
        <f t="shared" si="114"/>
        <v>Eva Chalisey</v>
      </c>
      <c r="D159" s="20" t="str">
        <f t="shared" si="112"/>
        <v>Shaftesbury</v>
      </c>
      <c r="E159" s="155">
        <v>5.78</v>
      </c>
      <c r="F159" s="146">
        <f>Decsheets!$V$7</f>
        <v>4</v>
      </c>
      <c r="G159" s="12"/>
      <c r="H159" s="12"/>
      <c r="I159" s="22"/>
      <c r="J159" s="18" t="str">
        <f t="shared" si="115"/>
        <v/>
      </c>
      <c r="K159" s="18" t="str">
        <f t="shared" si="115"/>
        <v/>
      </c>
      <c r="L159" s="18" t="str">
        <f t="shared" si="115"/>
        <v/>
      </c>
      <c r="M159" s="18" t="str">
        <f t="shared" si="115"/>
        <v/>
      </c>
      <c r="N159" s="18">
        <f t="shared" si="115"/>
        <v>4</v>
      </c>
      <c r="O159" s="18" t="str">
        <f t="shared" si="115"/>
        <v/>
      </c>
      <c r="P159" s="18" t="str">
        <f t="shared" si="115"/>
        <v/>
      </c>
      <c r="Q159" s="18" t="str">
        <f t="shared" si="115"/>
        <v/>
      </c>
      <c r="R159" s="18"/>
      <c r="S159" s="12"/>
    </row>
    <row r="160" spans="1:19" x14ac:dyDescent="0.35">
      <c r="A160" s="19" t="s">
        <v>822</v>
      </c>
      <c r="B160" s="77" t="s">
        <v>23</v>
      </c>
      <c r="C160" s="20" t="str">
        <f t="shared" si="114"/>
        <v>Lilly Brooke-Cousins</v>
      </c>
      <c r="D160" s="20" t="str">
        <f t="shared" si="112"/>
        <v>Watford</v>
      </c>
      <c r="E160" s="155">
        <v>5.69</v>
      </c>
      <c r="F160" s="146">
        <f>Decsheets!$V$8</f>
        <v>3</v>
      </c>
      <c r="G160" s="12"/>
      <c r="H160" s="12"/>
      <c r="I160" s="22"/>
      <c r="J160" s="18" t="str">
        <f t="shared" si="115"/>
        <v/>
      </c>
      <c r="K160" s="18">
        <f t="shared" si="115"/>
        <v>3</v>
      </c>
      <c r="L160" s="18" t="str">
        <f t="shared" si="115"/>
        <v/>
      </c>
      <c r="M160" s="18" t="str">
        <f t="shared" si="115"/>
        <v/>
      </c>
      <c r="N160" s="18" t="str">
        <f t="shared" si="115"/>
        <v/>
      </c>
      <c r="O160" s="18" t="str">
        <f t="shared" si="115"/>
        <v/>
      </c>
      <c r="P160" s="18" t="str">
        <f t="shared" si="115"/>
        <v/>
      </c>
      <c r="Q160" s="18" t="str">
        <f t="shared" si="115"/>
        <v/>
      </c>
      <c r="R160" s="18"/>
      <c r="S160" s="12"/>
    </row>
    <row r="161" spans="1:19" x14ac:dyDescent="0.35">
      <c r="A161" s="19"/>
      <c r="B161" s="77" t="s">
        <v>24</v>
      </c>
      <c r="C161" s="20" t="str">
        <f t="shared" si="114"/>
        <v/>
      </c>
      <c r="D161" s="20" t="str">
        <f t="shared" si="112"/>
        <v/>
      </c>
      <c r="E161" s="155" t="s">
        <v>296</v>
      </c>
      <c r="F161" s="146">
        <f>Decsheets!$V$9</f>
        <v>2</v>
      </c>
      <c r="G161" s="12"/>
      <c r="H161" s="12"/>
      <c r="I161" s="22"/>
      <c r="J161" s="18" t="str">
        <f t="shared" si="115"/>
        <v/>
      </c>
      <c r="K161" s="18" t="str">
        <f t="shared" si="115"/>
        <v/>
      </c>
      <c r="L161" s="18" t="str">
        <f t="shared" si="115"/>
        <v/>
      </c>
      <c r="M161" s="18" t="str">
        <f t="shared" si="115"/>
        <v/>
      </c>
      <c r="N161" s="18" t="str">
        <f t="shared" si="115"/>
        <v/>
      </c>
      <c r="O161" s="18" t="str">
        <f t="shared" si="115"/>
        <v/>
      </c>
      <c r="P161" s="18" t="str">
        <f t="shared" si="115"/>
        <v/>
      </c>
      <c r="Q161" s="18" t="str">
        <f t="shared" si="115"/>
        <v/>
      </c>
      <c r="R161" s="18"/>
      <c r="S161" s="12"/>
    </row>
    <row r="162" spans="1:19" x14ac:dyDescent="0.35">
      <c r="A162" s="19"/>
      <c r="B162" s="77" t="s">
        <v>25</v>
      </c>
      <c r="C162" s="20" t="str">
        <f t="shared" si="114"/>
        <v/>
      </c>
      <c r="D162" s="20" t="str">
        <f t="shared" si="112"/>
        <v/>
      </c>
      <c r="E162" s="155" t="s">
        <v>296</v>
      </c>
      <c r="F162" s="146">
        <f>Decsheets!$V$10</f>
        <v>1</v>
      </c>
      <c r="G162" s="12"/>
      <c r="H162" s="12"/>
      <c r="I162" s="22"/>
      <c r="J162" s="18" t="str">
        <f t="shared" si="115"/>
        <v/>
      </c>
      <c r="K162" s="18" t="str">
        <f t="shared" si="115"/>
        <v/>
      </c>
      <c r="L162" s="18" t="str">
        <f t="shared" si="115"/>
        <v/>
      </c>
      <c r="M162" s="18" t="str">
        <f t="shared" si="115"/>
        <v/>
      </c>
      <c r="N162" s="18" t="str">
        <f t="shared" si="115"/>
        <v/>
      </c>
      <c r="O162" s="18" t="str">
        <f t="shared" si="115"/>
        <v/>
      </c>
      <c r="P162" s="18" t="str">
        <f t="shared" si="115"/>
        <v/>
      </c>
      <c r="Q162" s="18" t="str">
        <f t="shared" si="115"/>
        <v/>
      </c>
      <c r="R162" s="18"/>
      <c r="S162" s="12"/>
    </row>
    <row r="163" spans="1:19" x14ac:dyDescent="0.35">
      <c r="A163" s="19"/>
      <c r="B163" s="77">
        <v>7</v>
      </c>
      <c r="C163" s="20" t="str">
        <f t="shared" si="114"/>
        <v/>
      </c>
      <c r="D163" s="20" t="str">
        <f t="shared" si="112"/>
        <v/>
      </c>
      <c r="E163" s="155" t="s">
        <v>296</v>
      </c>
      <c r="F163" s="146">
        <f>Decsheets!$V$11</f>
        <v>0</v>
      </c>
      <c r="G163" s="12"/>
      <c r="H163" s="12"/>
      <c r="I163" s="22"/>
      <c r="J163" s="18" t="str">
        <f t="shared" si="115"/>
        <v/>
      </c>
      <c r="K163" s="18" t="str">
        <f t="shared" si="115"/>
        <v/>
      </c>
      <c r="L163" s="18" t="str">
        <f t="shared" si="115"/>
        <v/>
      </c>
      <c r="M163" s="18" t="str">
        <f t="shared" si="115"/>
        <v/>
      </c>
      <c r="N163" s="18" t="str">
        <f t="shared" si="115"/>
        <v/>
      </c>
      <c r="O163" s="18" t="str">
        <f t="shared" si="115"/>
        <v/>
      </c>
      <c r="P163" s="18" t="str">
        <f t="shared" si="115"/>
        <v/>
      </c>
      <c r="Q163" s="18" t="str">
        <f t="shared" si="115"/>
        <v/>
      </c>
      <c r="R163" s="18">
        <f>SUM(Decsheets!$V$5:$V$13)-(SUM(J157:P163))</f>
        <v>3</v>
      </c>
      <c r="S163" s="12"/>
    </row>
    <row r="164" spans="1:19" s="2" customFormat="1" x14ac:dyDescent="0.35">
      <c r="A164" s="28" t="s">
        <v>11</v>
      </c>
      <c r="B164" s="76"/>
      <c r="C164" s="23" t="s">
        <v>178</v>
      </c>
      <c r="D164" s="26"/>
      <c r="E164" s="186" t="s">
        <v>296</v>
      </c>
      <c r="F164" s="144"/>
      <c r="G164" s="12"/>
      <c r="H164" s="12"/>
      <c r="I164" s="12"/>
      <c r="J164" s="18"/>
      <c r="K164" s="18"/>
      <c r="L164" s="18"/>
      <c r="M164" s="18"/>
      <c r="N164" s="18"/>
      <c r="O164" s="18"/>
      <c r="P164" s="18"/>
      <c r="Q164" s="18"/>
      <c r="R164" s="18"/>
      <c r="S164" s="12" t="s">
        <v>43</v>
      </c>
    </row>
    <row r="165" spans="1:19" x14ac:dyDescent="0.35">
      <c r="A165" s="19" t="s">
        <v>430</v>
      </c>
      <c r="B165" s="77">
        <v>1</v>
      </c>
      <c r="C165" s="20" t="str">
        <f t="shared" ref="C165:C171" si="116">IF(A165="","",VLOOKUP($A$164,IF(LEN(A165)=2,U15GB,U15GA),VLOOKUP(LEFT(A165,1),club,6,FALSE),FALSE))</f>
        <v>Imogen List</v>
      </c>
      <c r="D165" s="20" t="str">
        <f t="shared" si="112"/>
        <v>Herts Phoenix</v>
      </c>
      <c r="E165" s="155">
        <v>20.98</v>
      </c>
      <c r="F165" s="146">
        <f>Decsheets!$V$5</f>
        <v>6</v>
      </c>
      <c r="G165" s="12"/>
      <c r="H165" s="12"/>
      <c r="I165" s="22"/>
      <c r="J165" s="18" t="str">
        <f t="shared" ref="J165:Q171" si="117">IF($A165="","",IF(LEFT($A165,1)=J$12,$F165,""))</f>
        <v/>
      </c>
      <c r="K165" s="18" t="str">
        <f t="shared" si="117"/>
        <v/>
      </c>
      <c r="L165" s="18">
        <f t="shared" si="117"/>
        <v>6</v>
      </c>
      <c r="M165" s="18" t="str">
        <f t="shared" si="117"/>
        <v/>
      </c>
      <c r="N165" s="18" t="str">
        <f t="shared" si="117"/>
        <v/>
      </c>
      <c r="O165" s="18" t="str">
        <f t="shared" si="117"/>
        <v/>
      </c>
      <c r="P165" s="18" t="str">
        <f t="shared" si="117"/>
        <v/>
      </c>
      <c r="Q165" s="18" t="str">
        <f t="shared" si="117"/>
        <v/>
      </c>
      <c r="R165" s="18"/>
      <c r="S165" s="12"/>
    </row>
    <row r="166" spans="1:19" x14ac:dyDescent="0.35">
      <c r="A166" s="19" t="s">
        <v>825</v>
      </c>
      <c r="B166" s="77">
        <v>2</v>
      </c>
      <c r="C166" s="20" t="str">
        <f t="shared" si="116"/>
        <v>Kate Hopper</v>
      </c>
      <c r="D166" s="20" t="str">
        <f t="shared" si="112"/>
        <v>Dacorum &amp; T</v>
      </c>
      <c r="E166" s="155">
        <v>17.43</v>
      </c>
      <c r="F166" s="146">
        <f>Decsheets!$V$6</f>
        <v>5</v>
      </c>
      <c r="G166" s="12"/>
      <c r="H166" s="12"/>
      <c r="I166" s="22"/>
      <c r="J166" s="18" t="str">
        <f t="shared" si="117"/>
        <v/>
      </c>
      <c r="K166" s="18" t="str">
        <f t="shared" si="117"/>
        <v/>
      </c>
      <c r="L166" s="18" t="str">
        <f t="shared" si="117"/>
        <v/>
      </c>
      <c r="M166" s="18">
        <f t="shared" si="117"/>
        <v>5</v>
      </c>
      <c r="N166" s="18" t="str">
        <f t="shared" si="117"/>
        <v/>
      </c>
      <c r="O166" s="18" t="str">
        <f t="shared" si="117"/>
        <v/>
      </c>
      <c r="P166" s="18" t="str">
        <f t="shared" si="117"/>
        <v/>
      </c>
      <c r="Q166" s="18" t="str">
        <f t="shared" si="117"/>
        <v/>
      </c>
      <c r="R166" s="18"/>
      <c r="S166" s="12"/>
    </row>
    <row r="167" spans="1:19" x14ac:dyDescent="0.35">
      <c r="A167" s="19" t="s">
        <v>822</v>
      </c>
      <c r="B167" s="77">
        <v>3</v>
      </c>
      <c r="C167" s="20" t="str">
        <f t="shared" si="116"/>
        <v>Abigail Charles Ojo</v>
      </c>
      <c r="D167" s="20" t="str">
        <f t="shared" si="112"/>
        <v>Watford</v>
      </c>
      <c r="E167" s="155">
        <v>15.55</v>
      </c>
      <c r="F167" s="146">
        <f>Decsheets!$V$7</f>
        <v>4</v>
      </c>
      <c r="G167" s="12"/>
      <c r="H167" s="12"/>
      <c r="I167" s="22"/>
      <c r="J167" s="18" t="str">
        <f t="shared" si="117"/>
        <v/>
      </c>
      <c r="K167" s="18">
        <f t="shared" si="117"/>
        <v>4</v>
      </c>
      <c r="L167" s="18" t="str">
        <f t="shared" si="117"/>
        <v/>
      </c>
      <c r="M167" s="18" t="str">
        <f t="shared" si="117"/>
        <v/>
      </c>
      <c r="N167" s="18" t="str">
        <f t="shared" si="117"/>
        <v/>
      </c>
      <c r="O167" s="18" t="str">
        <f t="shared" si="117"/>
        <v/>
      </c>
      <c r="P167" s="18" t="str">
        <f t="shared" si="117"/>
        <v/>
      </c>
      <c r="Q167" s="18" t="str">
        <f t="shared" si="117"/>
        <v/>
      </c>
      <c r="R167" s="18"/>
      <c r="S167" s="12"/>
    </row>
    <row r="168" spans="1:19" x14ac:dyDescent="0.35">
      <c r="A168" s="19" t="s">
        <v>824</v>
      </c>
      <c r="B168" s="77" t="s">
        <v>23</v>
      </c>
      <c r="C168" s="20" t="str">
        <f t="shared" si="116"/>
        <v>Olive Harvey Dew</v>
      </c>
      <c r="D168" s="20" t="str">
        <f t="shared" si="112"/>
        <v>Shaftesbury</v>
      </c>
      <c r="E168" s="155">
        <v>15.08</v>
      </c>
      <c r="F168" s="146">
        <f>Decsheets!$V$8</f>
        <v>3</v>
      </c>
      <c r="G168" s="12"/>
      <c r="H168" s="12"/>
      <c r="I168" s="22"/>
      <c r="J168" s="18" t="str">
        <f t="shared" si="117"/>
        <v/>
      </c>
      <c r="K168" s="18" t="str">
        <f t="shared" si="117"/>
        <v/>
      </c>
      <c r="L168" s="18" t="str">
        <f t="shared" si="117"/>
        <v/>
      </c>
      <c r="M168" s="18" t="str">
        <f t="shared" si="117"/>
        <v/>
      </c>
      <c r="N168" s="18">
        <f t="shared" si="117"/>
        <v>3</v>
      </c>
      <c r="O168" s="18" t="str">
        <f t="shared" si="117"/>
        <v/>
      </c>
      <c r="P168" s="18" t="str">
        <f t="shared" si="117"/>
        <v/>
      </c>
      <c r="Q168" s="18" t="str">
        <f t="shared" si="117"/>
        <v/>
      </c>
      <c r="R168" s="18"/>
      <c r="S168" s="12"/>
    </row>
    <row r="169" spans="1:19" x14ac:dyDescent="0.35">
      <c r="A169" s="19" t="s">
        <v>425</v>
      </c>
      <c r="B169" s="77" t="s">
        <v>24</v>
      </c>
      <c r="C169" s="20" t="str">
        <f t="shared" si="116"/>
        <v>Poppy Fisher</v>
      </c>
      <c r="D169" s="20" t="str">
        <f t="shared" si="112"/>
        <v>St Albans</v>
      </c>
      <c r="E169" s="155">
        <v>14.44</v>
      </c>
      <c r="F169" s="146">
        <f>Decsheets!$V$9</f>
        <v>2</v>
      </c>
      <c r="G169" s="12"/>
      <c r="H169" s="12"/>
      <c r="I169" s="22"/>
      <c r="J169" s="18">
        <f t="shared" si="117"/>
        <v>2</v>
      </c>
      <c r="K169" s="18" t="str">
        <f t="shared" si="117"/>
        <v/>
      </c>
      <c r="L169" s="18" t="str">
        <f t="shared" si="117"/>
        <v/>
      </c>
      <c r="M169" s="18" t="str">
        <f t="shared" si="117"/>
        <v/>
      </c>
      <c r="N169" s="18" t="str">
        <f t="shared" si="117"/>
        <v/>
      </c>
      <c r="O169" s="18" t="str">
        <f t="shared" si="117"/>
        <v/>
      </c>
      <c r="P169" s="18" t="str">
        <f t="shared" si="117"/>
        <v/>
      </c>
      <c r="Q169" s="18" t="str">
        <f t="shared" si="117"/>
        <v/>
      </c>
      <c r="R169" s="18"/>
      <c r="S169" s="12"/>
    </row>
    <row r="170" spans="1:19" x14ac:dyDescent="0.35">
      <c r="A170" s="19"/>
      <c r="B170" s="77" t="s">
        <v>25</v>
      </c>
      <c r="C170" s="20" t="str">
        <f t="shared" si="116"/>
        <v/>
      </c>
      <c r="D170" s="20" t="str">
        <f t="shared" si="112"/>
        <v/>
      </c>
      <c r="E170" s="155" t="s">
        <v>296</v>
      </c>
      <c r="F170" s="146">
        <f>Decsheets!$V$10</f>
        <v>1</v>
      </c>
      <c r="G170" s="12"/>
      <c r="H170" s="12"/>
      <c r="I170" s="22"/>
      <c r="J170" s="18" t="str">
        <f t="shared" si="117"/>
        <v/>
      </c>
      <c r="K170" s="18" t="str">
        <f t="shared" si="117"/>
        <v/>
      </c>
      <c r="L170" s="18" t="str">
        <f t="shared" si="117"/>
        <v/>
      </c>
      <c r="M170" s="18" t="str">
        <f t="shared" si="117"/>
        <v/>
      </c>
      <c r="N170" s="18" t="str">
        <f t="shared" si="117"/>
        <v/>
      </c>
      <c r="O170" s="18" t="str">
        <f t="shared" si="117"/>
        <v/>
      </c>
      <c r="P170" s="18" t="str">
        <f t="shared" si="117"/>
        <v/>
      </c>
      <c r="Q170" s="18" t="str">
        <f t="shared" si="117"/>
        <v/>
      </c>
      <c r="R170" s="18"/>
      <c r="S170" s="12"/>
    </row>
    <row r="171" spans="1:19" x14ac:dyDescent="0.35">
      <c r="A171" s="19"/>
      <c r="B171" s="77">
        <v>7</v>
      </c>
      <c r="C171" s="20" t="str">
        <f t="shared" si="116"/>
        <v/>
      </c>
      <c r="D171" s="20" t="str">
        <f t="shared" si="112"/>
        <v/>
      </c>
      <c r="E171" s="155" t="s">
        <v>296</v>
      </c>
      <c r="F171" s="146">
        <f>Decsheets!$V$11</f>
        <v>0</v>
      </c>
      <c r="G171" s="12"/>
      <c r="H171" s="12"/>
      <c r="I171" s="22"/>
      <c r="J171" s="18" t="str">
        <f t="shared" si="117"/>
        <v/>
      </c>
      <c r="K171" s="18" t="str">
        <f t="shared" si="117"/>
        <v/>
      </c>
      <c r="L171" s="18" t="str">
        <f t="shared" si="117"/>
        <v/>
      </c>
      <c r="M171" s="18" t="str">
        <f t="shared" si="117"/>
        <v/>
      </c>
      <c r="N171" s="18" t="str">
        <f t="shared" si="117"/>
        <v/>
      </c>
      <c r="O171" s="18" t="str">
        <f t="shared" si="117"/>
        <v/>
      </c>
      <c r="P171" s="18" t="str">
        <f t="shared" si="117"/>
        <v/>
      </c>
      <c r="Q171" s="18" t="str">
        <f t="shared" si="117"/>
        <v/>
      </c>
      <c r="R171" s="18">
        <f>SUM(Decsheets!$V$5:$V$13)-(SUM(J165:P171))</f>
        <v>1</v>
      </c>
      <c r="S171" s="12"/>
    </row>
    <row r="172" spans="1:19" s="2" customFormat="1" x14ac:dyDescent="0.35">
      <c r="A172" s="28" t="s">
        <v>11</v>
      </c>
      <c r="B172" s="76"/>
      <c r="C172" s="23" t="s">
        <v>179</v>
      </c>
      <c r="D172" s="26"/>
      <c r="E172" s="186" t="s">
        <v>296</v>
      </c>
      <c r="F172" s="144"/>
      <c r="G172" s="12"/>
      <c r="H172" s="12"/>
      <c r="I172" s="12"/>
      <c r="J172" s="18"/>
      <c r="K172" s="18"/>
      <c r="L172" s="18"/>
      <c r="M172" s="18"/>
      <c r="N172" s="18"/>
      <c r="O172" s="18"/>
      <c r="P172" s="18"/>
      <c r="Q172" s="18"/>
      <c r="R172" s="18"/>
      <c r="S172" s="12" t="s">
        <v>44</v>
      </c>
    </row>
    <row r="173" spans="1:19" x14ac:dyDescent="0.35">
      <c r="A173" s="19" t="s">
        <v>432</v>
      </c>
      <c r="B173" s="77">
        <v>1</v>
      </c>
      <c r="C173" s="20" t="str">
        <f t="shared" ref="C173:C179" si="118">IF(A173="","",VLOOKUP($A$172,IF(LEN(A173)=2,U15GB,U15GA),VLOOKUP(LEFT(A173,1),club,6,FALSE),FALSE))</f>
        <v>Talia Williams</v>
      </c>
      <c r="D173" s="20" t="str">
        <f t="shared" si="112"/>
        <v>Dacorum &amp; T</v>
      </c>
      <c r="E173" s="155">
        <v>17.21</v>
      </c>
      <c r="F173" s="146">
        <f>Decsheets!$V$5</f>
        <v>6</v>
      </c>
      <c r="G173" s="12"/>
      <c r="H173" s="12"/>
      <c r="I173" s="22"/>
      <c r="J173" s="18" t="str">
        <f t="shared" ref="J173:Q179" si="119">IF($A173="","",IF(LEFT($A173,1)=J$12,$F173,""))</f>
        <v/>
      </c>
      <c r="K173" s="18" t="str">
        <f t="shared" si="119"/>
        <v/>
      </c>
      <c r="L173" s="18" t="str">
        <f t="shared" si="119"/>
        <v/>
      </c>
      <c r="M173" s="18">
        <f t="shared" si="119"/>
        <v>6</v>
      </c>
      <c r="N173" s="18" t="str">
        <f t="shared" si="119"/>
        <v/>
      </c>
      <c r="O173" s="18" t="str">
        <f t="shared" si="119"/>
        <v/>
      </c>
      <c r="P173" s="18" t="str">
        <f t="shared" si="119"/>
        <v/>
      </c>
      <c r="Q173" s="18" t="str">
        <f t="shared" si="119"/>
        <v/>
      </c>
      <c r="R173" s="18"/>
      <c r="S173" s="12"/>
    </row>
    <row r="174" spans="1:19" x14ac:dyDescent="0.35">
      <c r="A174" s="19" t="s">
        <v>821</v>
      </c>
      <c r="B174" s="77">
        <v>2</v>
      </c>
      <c r="C174" s="20" t="str">
        <f t="shared" si="118"/>
        <v>Freya Lane</v>
      </c>
      <c r="D174" s="20" t="str">
        <f t="shared" si="112"/>
        <v>Herts Phoenix</v>
      </c>
      <c r="E174" s="155">
        <v>13.83</v>
      </c>
      <c r="F174" s="146">
        <f>Decsheets!$V$6</f>
        <v>5</v>
      </c>
      <c r="G174" s="12"/>
      <c r="H174" s="12"/>
      <c r="I174" s="22"/>
      <c r="J174" s="18" t="str">
        <f t="shared" si="119"/>
        <v/>
      </c>
      <c r="K174" s="18" t="str">
        <f t="shared" si="119"/>
        <v/>
      </c>
      <c r="L174" s="18">
        <f t="shared" si="119"/>
        <v>5</v>
      </c>
      <c r="M174" s="18" t="str">
        <f t="shared" si="119"/>
        <v/>
      </c>
      <c r="N174" s="18" t="str">
        <f t="shared" si="119"/>
        <v/>
      </c>
      <c r="O174" s="18" t="str">
        <f t="shared" si="119"/>
        <v/>
      </c>
      <c r="P174" s="18" t="str">
        <f t="shared" si="119"/>
        <v/>
      </c>
      <c r="Q174" s="18" t="str">
        <f t="shared" si="119"/>
        <v/>
      </c>
      <c r="R174" s="18"/>
      <c r="S174" s="12"/>
    </row>
    <row r="175" spans="1:19" x14ac:dyDescent="0.35">
      <c r="A175" s="19" t="s">
        <v>428</v>
      </c>
      <c r="B175" s="77">
        <v>3</v>
      </c>
      <c r="C175" s="20" t="str">
        <f t="shared" si="118"/>
        <v xml:space="preserve">Jessica Dalton </v>
      </c>
      <c r="D175" s="20" t="str">
        <f t="shared" si="112"/>
        <v>Watford</v>
      </c>
      <c r="E175" s="155">
        <v>13.07</v>
      </c>
      <c r="F175" s="146">
        <f>Decsheets!$V$7</f>
        <v>4</v>
      </c>
      <c r="G175" s="12"/>
      <c r="H175" s="12"/>
      <c r="I175" s="22"/>
      <c r="J175" s="18" t="str">
        <f t="shared" si="119"/>
        <v/>
      </c>
      <c r="K175" s="18">
        <f t="shared" si="119"/>
        <v>4</v>
      </c>
      <c r="L175" s="18" t="str">
        <f t="shared" si="119"/>
        <v/>
      </c>
      <c r="M175" s="18" t="str">
        <f t="shared" si="119"/>
        <v/>
      </c>
      <c r="N175" s="18" t="str">
        <f t="shared" si="119"/>
        <v/>
      </c>
      <c r="O175" s="18" t="str">
        <f t="shared" si="119"/>
        <v/>
      </c>
      <c r="P175" s="18" t="str">
        <f t="shared" si="119"/>
        <v/>
      </c>
      <c r="Q175" s="18" t="str">
        <f t="shared" si="119"/>
        <v/>
      </c>
      <c r="R175" s="18"/>
      <c r="S175" s="12"/>
    </row>
    <row r="176" spans="1:19" x14ac:dyDescent="0.35">
      <c r="A176" s="19" t="s">
        <v>823</v>
      </c>
      <c r="B176" s="77" t="s">
        <v>23</v>
      </c>
      <c r="C176" s="20" t="str">
        <f t="shared" si="118"/>
        <v>Beckie Cray</v>
      </c>
      <c r="D176" s="20" t="str">
        <f t="shared" si="112"/>
        <v>St Albans</v>
      </c>
      <c r="E176" s="155">
        <v>12.94</v>
      </c>
      <c r="F176" s="146">
        <f>Decsheets!$V$8</f>
        <v>3</v>
      </c>
      <c r="G176" s="12"/>
      <c r="H176" s="12"/>
      <c r="I176" s="22"/>
      <c r="J176" s="18">
        <f t="shared" si="119"/>
        <v>3</v>
      </c>
      <c r="K176" s="18" t="str">
        <f t="shared" si="119"/>
        <v/>
      </c>
      <c r="L176" s="18" t="str">
        <f t="shared" si="119"/>
        <v/>
      </c>
      <c r="M176" s="18" t="str">
        <f t="shared" si="119"/>
        <v/>
      </c>
      <c r="N176" s="18" t="str">
        <f t="shared" si="119"/>
        <v/>
      </c>
      <c r="O176" s="18" t="str">
        <f t="shared" si="119"/>
        <v/>
      </c>
      <c r="P176" s="18" t="str">
        <f t="shared" si="119"/>
        <v/>
      </c>
      <c r="Q176" s="18" t="str">
        <f t="shared" si="119"/>
        <v/>
      </c>
      <c r="R176" s="18"/>
      <c r="S176" s="12"/>
    </row>
    <row r="177" spans="1:19" x14ac:dyDescent="0.35">
      <c r="A177" s="19" t="s">
        <v>434</v>
      </c>
      <c r="B177" s="77" t="s">
        <v>24</v>
      </c>
      <c r="C177" s="20" t="str">
        <f t="shared" si="118"/>
        <v>Daisy Harvey Dew</v>
      </c>
      <c r="D177" s="20" t="str">
        <f t="shared" si="112"/>
        <v>Shaftesbury</v>
      </c>
      <c r="E177" s="155">
        <v>11.17</v>
      </c>
      <c r="F177" s="146">
        <f>Decsheets!$V$9</f>
        <v>2</v>
      </c>
      <c r="G177" s="12"/>
      <c r="H177" s="12"/>
      <c r="I177" s="22"/>
      <c r="J177" s="18" t="str">
        <f t="shared" si="119"/>
        <v/>
      </c>
      <c r="K177" s="18" t="str">
        <f t="shared" si="119"/>
        <v/>
      </c>
      <c r="L177" s="18" t="str">
        <f t="shared" si="119"/>
        <v/>
      </c>
      <c r="M177" s="18" t="str">
        <f t="shared" si="119"/>
        <v/>
      </c>
      <c r="N177" s="18">
        <f t="shared" si="119"/>
        <v>2</v>
      </c>
      <c r="O177" s="18" t="str">
        <f t="shared" si="119"/>
        <v/>
      </c>
      <c r="P177" s="18" t="str">
        <f t="shared" si="119"/>
        <v/>
      </c>
      <c r="Q177" s="18" t="str">
        <f t="shared" si="119"/>
        <v/>
      </c>
      <c r="R177" s="18"/>
      <c r="S177" s="12"/>
    </row>
    <row r="178" spans="1:19" x14ac:dyDescent="0.35">
      <c r="A178" s="19"/>
      <c r="B178" s="77" t="s">
        <v>25</v>
      </c>
      <c r="C178" s="20" t="str">
        <f t="shared" si="118"/>
        <v/>
      </c>
      <c r="D178" s="20" t="str">
        <f t="shared" si="112"/>
        <v/>
      </c>
      <c r="E178" s="155" t="s">
        <v>296</v>
      </c>
      <c r="F178" s="146">
        <f>Decsheets!$V$10</f>
        <v>1</v>
      </c>
      <c r="G178" s="12"/>
      <c r="H178" s="12"/>
      <c r="I178" s="22"/>
      <c r="J178" s="18" t="str">
        <f t="shared" si="119"/>
        <v/>
      </c>
      <c r="K178" s="18" t="str">
        <f t="shared" si="119"/>
        <v/>
      </c>
      <c r="L178" s="18" t="str">
        <f t="shared" si="119"/>
        <v/>
      </c>
      <c r="M178" s="18" t="str">
        <f t="shared" si="119"/>
        <v/>
      </c>
      <c r="N178" s="18" t="str">
        <f t="shared" si="119"/>
        <v/>
      </c>
      <c r="O178" s="18" t="str">
        <f t="shared" si="119"/>
        <v/>
      </c>
      <c r="P178" s="18" t="str">
        <f t="shared" si="119"/>
        <v/>
      </c>
      <c r="Q178" s="18" t="str">
        <f t="shared" si="119"/>
        <v/>
      </c>
      <c r="R178" s="18"/>
      <c r="S178" s="12"/>
    </row>
    <row r="179" spans="1:19" x14ac:dyDescent="0.35">
      <c r="A179" s="19"/>
      <c r="B179" s="77">
        <v>7</v>
      </c>
      <c r="C179" s="20" t="str">
        <f t="shared" si="118"/>
        <v/>
      </c>
      <c r="D179" s="20" t="str">
        <f t="shared" si="112"/>
        <v/>
      </c>
      <c r="E179" s="155" t="s">
        <v>296</v>
      </c>
      <c r="F179" s="146">
        <f>Decsheets!$V$11</f>
        <v>0</v>
      </c>
      <c r="G179" s="12"/>
      <c r="H179" s="12"/>
      <c r="I179" s="22"/>
      <c r="J179" s="18" t="str">
        <f t="shared" si="119"/>
        <v/>
      </c>
      <c r="K179" s="18" t="str">
        <f t="shared" si="119"/>
        <v/>
      </c>
      <c r="L179" s="18" t="str">
        <f t="shared" si="119"/>
        <v/>
      </c>
      <c r="M179" s="18" t="str">
        <f t="shared" si="119"/>
        <v/>
      </c>
      <c r="N179" s="18" t="str">
        <f t="shared" si="119"/>
        <v/>
      </c>
      <c r="O179" s="18" t="str">
        <f t="shared" si="119"/>
        <v/>
      </c>
      <c r="P179" s="18" t="str">
        <f t="shared" si="119"/>
        <v/>
      </c>
      <c r="Q179" s="18" t="str">
        <f t="shared" si="119"/>
        <v/>
      </c>
      <c r="R179" s="18">
        <f>SUM(Decsheets!$V$5:$V$13)-(SUM(J173:P179))</f>
        <v>1</v>
      </c>
      <c r="S179" s="12"/>
    </row>
    <row r="180" spans="1:19" s="2" customFormat="1" x14ac:dyDescent="0.35">
      <c r="A180" s="28" t="s">
        <v>12</v>
      </c>
      <c r="B180" s="148"/>
      <c r="C180" s="29" t="s">
        <v>180</v>
      </c>
      <c r="D180" s="22"/>
      <c r="E180" s="189" t="s">
        <v>296</v>
      </c>
      <c r="F180" s="116"/>
      <c r="G180" s="12"/>
      <c r="H180" s="12"/>
      <c r="I180" s="12"/>
      <c r="J180" s="18"/>
      <c r="K180" s="18"/>
      <c r="L180" s="18"/>
      <c r="M180" s="18"/>
      <c r="N180" s="18"/>
      <c r="O180" s="18"/>
      <c r="P180" s="18"/>
      <c r="Q180" s="18"/>
      <c r="R180" s="18"/>
      <c r="S180" s="12" t="s">
        <v>45</v>
      </c>
    </row>
    <row r="181" spans="1:19" x14ac:dyDescent="0.35">
      <c r="A181" s="19" t="s">
        <v>432</v>
      </c>
      <c r="B181" s="77">
        <v>1</v>
      </c>
      <c r="C181" s="20" t="str">
        <f t="shared" ref="C181:C187" si="120">IF(A181="","",VLOOKUP($A$180,IF(LEN(A181)=2,U15GB,U15GA),VLOOKUP(LEFT(A181,1),club,6,FALSE),FALSE))</f>
        <v>Kate Hopper</v>
      </c>
      <c r="D181" s="20" t="str">
        <f t="shared" si="112"/>
        <v>Dacorum &amp; T</v>
      </c>
      <c r="E181" s="155">
        <v>22.88</v>
      </c>
      <c r="F181" s="146">
        <f>Decsheets!$V$5</f>
        <v>6</v>
      </c>
      <c r="G181" s="12"/>
      <c r="H181" s="12"/>
      <c r="I181" s="22"/>
      <c r="J181" s="18" t="str">
        <f t="shared" ref="J181:Q187" si="121">IF($A181="","",IF(LEFT($A181,1)=J$12,$F181,""))</f>
        <v/>
      </c>
      <c r="K181" s="18" t="str">
        <f t="shared" si="121"/>
        <v/>
      </c>
      <c r="L181" s="18" t="str">
        <f t="shared" si="121"/>
        <v/>
      </c>
      <c r="M181" s="18">
        <f t="shared" si="121"/>
        <v>6</v>
      </c>
      <c r="N181" s="18" t="str">
        <f t="shared" si="121"/>
        <v/>
      </c>
      <c r="O181" s="18" t="str">
        <f t="shared" si="121"/>
        <v/>
      </c>
      <c r="P181" s="18" t="str">
        <f t="shared" si="121"/>
        <v/>
      </c>
      <c r="Q181" s="18" t="str">
        <f t="shared" si="121"/>
        <v/>
      </c>
      <c r="R181" s="18"/>
      <c r="S181" s="12"/>
    </row>
    <row r="182" spans="1:19" x14ac:dyDescent="0.35">
      <c r="A182" s="19"/>
      <c r="B182" s="77">
        <v>2</v>
      </c>
      <c r="C182" s="20" t="str">
        <f t="shared" si="120"/>
        <v/>
      </c>
      <c r="D182" s="20" t="str">
        <f t="shared" si="112"/>
        <v/>
      </c>
      <c r="E182" s="155" t="s">
        <v>296</v>
      </c>
      <c r="F182" s="146">
        <f>Decsheets!$V$6</f>
        <v>5</v>
      </c>
      <c r="G182" s="12"/>
      <c r="H182" s="12"/>
      <c r="I182" s="22"/>
      <c r="J182" s="18" t="str">
        <f t="shared" si="121"/>
        <v/>
      </c>
      <c r="K182" s="18" t="str">
        <f t="shared" si="121"/>
        <v/>
      </c>
      <c r="L182" s="18" t="str">
        <f t="shared" si="121"/>
        <v/>
      </c>
      <c r="M182" s="18" t="str">
        <f t="shared" si="121"/>
        <v/>
      </c>
      <c r="N182" s="18" t="str">
        <f t="shared" si="121"/>
        <v/>
      </c>
      <c r="O182" s="18" t="str">
        <f t="shared" si="121"/>
        <v/>
      </c>
      <c r="P182" s="18" t="str">
        <f t="shared" si="121"/>
        <v/>
      </c>
      <c r="Q182" s="18" t="str">
        <f t="shared" si="121"/>
        <v/>
      </c>
      <c r="R182" s="18"/>
      <c r="S182" s="12"/>
    </row>
    <row r="183" spans="1:19" x14ac:dyDescent="0.35">
      <c r="A183" s="19"/>
      <c r="B183" s="77">
        <v>3</v>
      </c>
      <c r="C183" s="20" t="str">
        <f t="shared" si="120"/>
        <v/>
      </c>
      <c r="D183" s="20" t="str">
        <f t="shared" si="112"/>
        <v/>
      </c>
      <c r="E183" s="155" t="s">
        <v>296</v>
      </c>
      <c r="F183" s="146">
        <f>Decsheets!$V$7</f>
        <v>4</v>
      </c>
      <c r="G183" s="12"/>
      <c r="H183" s="12"/>
      <c r="I183" s="22"/>
      <c r="J183" s="18" t="str">
        <f t="shared" si="121"/>
        <v/>
      </c>
      <c r="K183" s="18" t="str">
        <f t="shared" si="121"/>
        <v/>
      </c>
      <c r="L183" s="18" t="str">
        <f t="shared" si="121"/>
        <v/>
      </c>
      <c r="M183" s="18" t="str">
        <f t="shared" si="121"/>
        <v/>
      </c>
      <c r="N183" s="18" t="str">
        <f t="shared" si="121"/>
        <v/>
      </c>
      <c r="O183" s="18" t="str">
        <f t="shared" si="121"/>
        <v/>
      </c>
      <c r="P183" s="18" t="str">
        <f t="shared" si="121"/>
        <v/>
      </c>
      <c r="Q183" s="18" t="str">
        <f t="shared" si="121"/>
        <v/>
      </c>
      <c r="R183" s="18"/>
      <c r="S183" s="12"/>
    </row>
    <row r="184" spans="1:19" x14ac:dyDescent="0.35">
      <c r="A184" s="19"/>
      <c r="B184" s="77" t="s">
        <v>23</v>
      </c>
      <c r="C184" s="20" t="str">
        <f t="shared" si="120"/>
        <v/>
      </c>
      <c r="D184" s="20" t="str">
        <f t="shared" si="112"/>
        <v/>
      </c>
      <c r="E184" s="155" t="s">
        <v>296</v>
      </c>
      <c r="F184" s="146">
        <f>Decsheets!$V$8</f>
        <v>3</v>
      </c>
      <c r="G184" s="12"/>
      <c r="H184" s="12"/>
      <c r="I184" s="22"/>
      <c r="J184" s="18" t="str">
        <f t="shared" si="121"/>
        <v/>
      </c>
      <c r="K184" s="18" t="str">
        <f t="shared" si="121"/>
        <v/>
      </c>
      <c r="L184" s="18" t="str">
        <f t="shared" si="121"/>
        <v/>
      </c>
      <c r="M184" s="18" t="str">
        <f t="shared" si="121"/>
        <v/>
      </c>
      <c r="N184" s="18" t="str">
        <f t="shared" si="121"/>
        <v/>
      </c>
      <c r="O184" s="18" t="str">
        <f t="shared" si="121"/>
        <v/>
      </c>
      <c r="P184" s="18" t="str">
        <f t="shared" si="121"/>
        <v/>
      </c>
      <c r="Q184" s="18" t="str">
        <f t="shared" si="121"/>
        <v/>
      </c>
      <c r="R184" s="18"/>
      <c r="S184" s="12"/>
    </row>
    <row r="185" spans="1:19" x14ac:dyDescent="0.35">
      <c r="A185" s="19"/>
      <c r="B185" s="77" t="s">
        <v>24</v>
      </c>
      <c r="C185" s="20" t="str">
        <f t="shared" si="120"/>
        <v/>
      </c>
      <c r="D185" s="20" t="str">
        <f t="shared" si="112"/>
        <v/>
      </c>
      <c r="E185" s="155" t="s">
        <v>296</v>
      </c>
      <c r="F185" s="146">
        <f>Decsheets!$V$9</f>
        <v>2</v>
      </c>
      <c r="G185" s="12"/>
      <c r="H185" s="12"/>
      <c r="I185" s="22"/>
      <c r="J185" s="18" t="str">
        <f t="shared" si="121"/>
        <v/>
      </c>
      <c r="K185" s="18" t="str">
        <f t="shared" si="121"/>
        <v/>
      </c>
      <c r="L185" s="18" t="str">
        <f t="shared" si="121"/>
        <v/>
      </c>
      <c r="M185" s="18" t="str">
        <f t="shared" si="121"/>
        <v/>
      </c>
      <c r="N185" s="18" t="str">
        <f t="shared" si="121"/>
        <v/>
      </c>
      <c r="O185" s="18" t="str">
        <f t="shared" si="121"/>
        <v/>
      </c>
      <c r="P185" s="18" t="str">
        <f t="shared" si="121"/>
        <v/>
      </c>
      <c r="Q185" s="18" t="str">
        <f t="shared" si="121"/>
        <v/>
      </c>
      <c r="R185" s="18"/>
      <c r="S185" s="12"/>
    </row>
    <row r="186" spans="1:19" x14ac:dyDescent="0.35">
      <c r="A186" s="19"/>
      <c r="B186" s="77" t="s">
        <v>25</v>
      </c>
      <c r="C186" s="20" t="str">
        <f t="shared" si="120"/>
        <v/>
      </c>
      <c r="D186" s="20" t="str">
        <f t="shared" si="112"/>
        <v/>
      </c>
      <c r="E186" s="155" t="s">
        <v>296</v>
      </c>
      <c r="F186" s="146">
        <f>Decsheets!$V$10</f>
        <v>1</v>
      </c>
      <c r="G186" s="12"/>
      <c r="H186" s="12"/>
      <c r="I186" s="22"/>
      <c r="J186" s="18" t="str">
        <f t="shared" si="121"/>
        <v/>
      </c>
      <c r="K186" s="18" t="str">
        <f t="shared" si="121"/>
        <v/>
      </c>
      <c r="L186" s="18" t="str">
        <f t="shared" si="121"/>
        <v/>
      </c>
      <c r="M186" s="18" t="str">
        <f t="shared" si="121"/>
        <v/>
      </c>
      <c r="N186" s="18" t="str">
        <f t="shared" si="121"/>
        <v/>
      </c>
      <c r="O186" s="18" t="str">
        <f t="shared" si="121"/>
        <v/>
      </c>
      <c r="P186" s="18" t="str">
        <f t="shared" si="121"/>
        <v/>
      </c>
      <c r="Q186" s="18" t="str">
        <f t="shared" si="121"/>
        <v/>
      </c>
      <c r="R186" s="18"/>
      <c r="S186" s="12"/>
    </row>
    <row r="187" spans="1:19" x14ac:dyDescent="0.35">
      <c r="A187" s="19"/>
      <c r="B187" s="77">
        <v>7</v>
      </c>
      <c r="C187" s="20" t="str">
        <f t="shared" si="120"/>
        <v/>
      </c>
      <c r="D187" s="20" t="str">
        <f t="shared" si="112"/>
        <v/>
      </c>
      <c r="E187" s="155" t="s">
        <v>296</v>
      </c>
      <c r="F187" s="146">
        <f>Decsheets!$V$11</f>
        <v>0</v>
      </c>
      <c r="G187" s="12"/>
      <c r="H187" s="12"/>
      <c r="I187" s="22"/>
      <c r="J187" s="18" t="str">
        <f t="shared" si="121"/>
        <v/>
      </c>
      <c r="K187" s="18" t="str">
        <f t="shared" si="121"/>
        <v/>
      </c>
      <c r="L187" s="18" t="str">
        <f t="shared" si="121"/>
        <v/>
      </c>
      <c r="M187" s="18" t="str">
        <f t="shared" si="121"/>
        <v/>
      </c>
      <c r="N187" s="18" t="str">
        <f t="shared" si="121"/>
        <v/>
      </c>
      <c r="O187" s="18" t="str">
        <f t="shared" si="121"/>
        <v/>
      </c>
      <c r="P187" s="18" t="str">
        <f t="shared" si="121"/>
        <v/>
      </c>
      <c r="Q187" s="18" t="str">
        <f t="shared" si="121"/>
        <v/>
      </c>
      <c r="R187" s="18">
        <f>SUM(Decsheets!$V$5:$V$13)-(SUM(J181:P187))</f>
        <v>15</v>
      </c>
      <c r="S187" s="12"/>
    </row>
    <row r="188" spans="1:19" s="2" customFormat="1" x14ac:dyDescent="0.35">
      <c r="A188" s="28" t="s">
        <v>13</v>
      </c>
      <c r="B188" s="76"/>
      <c r="C188" s="23" t="s">
        <v>181</v>
      </c>
      <c r="D188" s="26"/>
      <c r="E188" s="186" t="s">
        <v>296</v>
      </c>
      <c r="F188" s="144"/>
      <c r="G188" s="12"/>
      <c r="H188" s="12"/>
      <c r="I188" s="12"/>
      <c r="J188" s="18"/>
      <c r="K188" s="18"/>
      <c r="L188" s="18"/>
      <c r="M188" s="18"/>
      <c r="N188" s="18"/>
      <c r="O188" s="18"/>
      <c r="P188" s="18"/>
      <c r="Q188" s="18"/>
      <c r="R188" s="18"/>
      <c r="S188" s="12" t="s">
        <v>46</v>
      </c>
    </row>
    <row r="189" spans="1:19" x14ac:dyDescent="0.35">
      <c r="A189" s="19" t="s">
        <v>432</v>
      </c>
      <c r="B189" s="77">
        <v>1</v>
      </c>
      <c r="C189" s="20" t="str">
        <f t="shared" ref="C189:C195" si="122">IF(A189="","",VLOOKUP($A$188,IF(LEN(A189)=2,U15GB,U15GA),VLOOKUP(LEFT(A189,1),club,6,FALSE),FALSE))</f>
        <v>Talia Williams</v>
      </c>
      <c r="D189" s="20" t="str">
        <f t="shared" si="112"/>
        <v>Dacorum &amp; T</v>
      </c>
      <c r="E189" s="155">
        <v>26.42</v>
      </c>
      <c r="F189" s="146">
        <f>Decsheets!$V$5</f>
        <v>6</v>
      </c>
      <c r="G189" s="12"/>
      <c r="H189" s="12"/>
      <c r="I189" s="22"/>
      <c r="J189" s="18" t="str">
        <f t="shared" ref="J189:Q195" si="123">IF($A189="","",IF(LEFT($A189,1)=J$12,$F189,""))</f>
        <v/>
      </c>
      <c r="K189" s="18" t="str">
        <f t="shared" si="123"/>
        <v/>
      </c>
      <c r="L189" s="18" t="str">
        <f t="shared" si="123"/>
        <v/>
      </c>
      <c r="M189" s="18">
        <f t="shared" si="123"/>
        <v>6</v>
      </c>
      <c r="N189" s="18" t="str">
        <f t="shared" si="123"/>
        <v/>
      </c>
      <c r="O189" s="18" t="str">
        <f t="shared" si="123"/>
        <v/>
      </c>
      <c r="P189" s="18" t="str">
        <f t="shared" si="123"/>
        <v/>
      </c>
      <c r="Q189" s="18" t="str">
        <f t="shared" si="123"/>
        <v/>
      </c>
      <c r="R189" s="18"/>
      <c r="S189" s="12"/>
    </row>
    <row r="190" spans="1:19" x14ac:dyDescent="0.35">
      <c r="A190" s="19" t="s">
        <v>430</v>
      </c>
      <c r="B190" s="77">
        <v>2</v>
      </c>
      <c r="C190" s="20" t="str">
        <f t="shared" si="122"/>
        <v>Imogen List</v>
      </c>
      <c r="D190" s="20" t="str">
        <f t="shared" si="112"/>
        <v>Herts Phoenix</v>
      </c>
      <c r="E190" s="155">
        <v>24.31</v>
      </c>
      <c r="F190" s="146">
        <f>Decsheets!$V$6</f>
        <v>5</v>
      </c>
      <c r="G190" s="12"/>
      <c r="H190" s="12"/>
      <c r="I190" s="22"/>
      <c r="J190" s="18" t="str">
        <f t="shared" si="123"/>
        <v/>
      </c>
      <c r="K190" s="18" t="str">
        <f t="shared" si="123"/>
        <v/>
      </c>
      <c r="L190" s="18">
        <f t="shared" si="123"/>
        <v>5</v>
      </c>
      <c r="M190" s="18" t="str">
        <f t="shared" si="123"/>
        <v/>
      </c>
      <c r="N190" s="18" t="str">
        <f t="shared" si="123"/>
        <v/>
      </c>
      <c r="O190" s="18" t="str">
        <f t="shared" si="123"/>
        <v/>
      </c>
      <c r="P190" s="18" t="str">
        <f t="shared" si="123"/>
        <v/>
      </c>
      <c r="Q190" s="18" t="str">
        <f t="shared" si="123"/>
        <v/>
      </c>
      <c r="R190" s="18"/>
      <c r="S190" s="12"/>
    </row>
    <row r="191" spans="1:19" x14ac:dyDescent="0.35">
      <c r="A191" s="19" t="s">
        <v>386</v>
      </c>
      <c r="B191" s="77">
        <v>3</v>
      </c>
      <c r="C191" s="20" t="str">
        <f t="shared" si="122"/>
        <v>Mazie Wicks</v>
      </c>
      <c r="D191" s="20" t="str">
        <f t="shared" si="112"/>
        <v>HAWCS/Enfield</v>
      </c>
      <c r="E191" s="155">
        <v>18.21</v>
      </c>
      <c r="F191" s="146">
        <f>Decsheets!$V$7</f>
        <v>4</v>
      </c>
      <c r="G191" s="12"/>
      <c r="H191" s="12"/>
      <c r="I191" s="22"/>
      <c r="J191" s="18" t="str">
        <f t="shared" si="123"/>
        <v/>
      </c>
      <c r="K191" s="18" t="str">
        <f t="shared" si="123"/>
        <v/>
      </c>
      <c r="L191" s="18" t="str">
        <f t="shared" si="123"/>
        <v/>
      </c>
      <c r="M191" s="18" t="str">
        <f t="shared" si="123"/>
        <v/>
      </c>
      <c r="N191" s="18" t="str">
        <f t="shared" si="123"/>
        <v/>
      </c>
      <c r="O191" s="18">
        <f t="shared" si="123"/>
        <v>4</v>
      </c>
      <c r="P191" s="18" t="str">
        <f t="shared" si="123"/>
        <v/>
      </c>
      <c r="Q191" s="18" t="str">
        <f t="shared" si="123"/>
        <v/>
      </c>
      <c r="R191" s="18"/>
      <c r="S191" s="12"/>
    </row>
    <row r="192" spans="1:19" x14ac:dyDescent="0.35">
      <c r="A192" s="19" t="s">
        <v>428</v>
      </c>
      <c r="B192" s="77" t="s">
        <v>23</v>
      </c>
      <c r="C192" s="20" t="str">
        <f t="shared" si="122"/>
        <v>Jessica Dalton</v>
      </c>
      <c r="D192" s="20" t="str">
        <f t="shared" si="112"/>
        <v>Watford</v>
      </c>
      <c r="E192" s="155">
        <v>17.850000000000001</v>
      </c>
      <c r="F192" s="146">
        <f>Decsheets!$V$8</f>
        <v>3</v>
      </c>
      <c r="G192" s="12"/>
      <c r="H192" s="12"/>
      <c r="I192" s="22"/>
      <c r="J192" s="18" t="str">
        <f t="shared" si="123"/>
        <v/>
      </c>
      <c r="K192" s="18">
        <f t="shared" si="123"/>
        <v>3</v>
      </c>
      <c r="L192" s="18" t="str">
        <f t="shared" si="123"/>
        <v/>
      </c>
      <c r="M192" s="18" t="str">
        <f t="shared" si="123"/>
        <v/>
      </c>
      <c r="N192" s="18" t="str">
        <f t="shared" si="123"/>
        <v/>
      </c>
      <c r="O192" s="18" t="str">
        <f t="shared" si="123"/>
        <v/>
      </c>
      <c r="P192" s="18" t="str">
        <f t="shared" si="123"/>
        <v/>
      </c>
      <c r="Q192" s="18" t="str">
        <f t="shared" si="123"/>
        <v/>
      </c>
      <c r="R192" s="18"/>
      <c r="S192" s="12"/>
    </row>
    <row r="193" spans="1:19" x14ac:dyDescent="0.35">
      <c r="A193" s="19" t="s">
        <v>824</v>
      </c>
      <c r="B193" s="77" t="s">
        <v>24</v>
      </c>
      <c r="C193" s="20" t="str">
        <f t="shared" si="122"/>
        <v>Eva Higson</v>
      </c>
      <c r="D193" s="20" t="str">
        <f t="shared" si="112"/>
        <v>Shaftesbury</v>
      </c>
      <c r="E193" s="155">
        <v>15.68</v>
      </c>
      <c r="F193" s="146">
        <f>Decsheets!$V$9</f>
        <v>2</v>
      </c>
      <c r="G193" s="12"/>
      <c r="H193" s="12"/>
      <c r="I193" s="22"/>
      <c r="J193" s="18" t="str">
        <f t="shared" si="123"/>
        <v/>
      </c>
      <c r="K193" s="18" t="str">
        <f t="shared" si="123"/>
        <v/>
      </c>
      <c r="L193" s="18" t="str">
        <f t="shared" si="123"/>
        <v/>
      </c>
      <c r="M193" s="18" t="str">
        <f t="shared" si="123"/>
        <v/>
      </c>
      <c r="N193" s="18">
        <f t="shared" si="123"/>
        <v>2</v>
      </c>
      <c r="O193" s="18" t="str">
        <f t="shared" si="123"/>
        <v/>
      </c>
      <c r="P193" s="18" t="str">
        <f t="shared" si="123"/>
        <v/>
      </c>
      <c r="Q193" s="18" t="str">
        <f t="shared" si="123"/>
        <v/>
      </c>
      <c r="R193" s="18"/>
      <c r="S193" s="12"/>
    </row>
    <row r="194" spans="1:19" x14ac:dyDescent="0.35">
      <c r="A194" s="19" t="s">
        <v>425</v>
      </c>
      <c r="B194" s="77" t="s">
        <v>25</v>
      </c>
      <c r="C194" s="20" t="str">
        <f t="shared" si="122"/>
        <v>Beckie Cray</v>
      </c>
      <c r="D194" s="20" t="str">
        <f t="shared" si="112"/>
        <v>St Albans</v>
      </c>
      <c r="E194" s="155">
        <v>15.23</v>
      </c>
      <c r="F194" s="146">
        <f>Decsheets!$V$10</f>
        <v>1</v>
      </c>
      <c r="G194" s="12"/>
      <c r="H194" s="12"/>
      <c r="I194" s="22"/>
      <c r="J194" s="18">
        <f t="shared" si="123"/>
        <v>1</v>
      </c>
      <c r="K194" s="18" t="str">
        <f t="shared" si="123"/>
        <v/>
      </c>
      <c r="L194" s="18" t="str">
        <f t="shared" si="123"/>
        <v/>
      </c>
      <c r="M194" s="18" t="str">
        <f t="shared" si="123"/>
        <v/>
      </c>
      <c r="N194" s="18" t="str">
        <f t="shared" si="123"/>
        <v/>
      </c>
      <c r="O194" s="18" t="str">
        <f t="shared" si="123"/>
        <v/>
      </c>
      <c r="P194" s="18" t="str">
        <f t="shared" si="123"/>
        <v/>
      </c>
      <c r="Q194" s="18" t="str">
        <f t="shared" si="123"/>
        <v/>
      </c>
      <c r="R194" s="18"/>
      <c r="S194" s="12"/>
    </row>
    <row r="195" spans="1:19" x14ac:dyDescent="0.35">
      <c r="A195" s="19"/>
      <c r="B195" s="77">
        <v>7</v>
      </c>
      <c r="C195" s="20" t="str">
        <f t="shared" si="122"/>
        <v/>
      </c>
      <c r="D195" s="20" t="str">
        <f t="shared" si="112"/>
        <v/>
      </c>
      <c r="E195" s="155" t="s">
        <v>296</v>
      </c>
      <c r="F195" s="146">
        <f>Decsheets!$V$11</f>
        <v>0</v>
      </c>
      <c r="G195" s="12"/>
      <c r="H195" s="12"/>
      <c r="I195" s="22"/>
      <c r="J195" s="18" t="str">
        <f t="shared" si="123"/>
        <v/>
      </c>
      <c r="K195" s="18" t="str">
        <f t="shared" si="123"/>
        <v/>
      </c>
      <c r="L195" s="18" t="str">
        <f t="shared" si="123"/>
        <v/>
      </c>
      <c r="M195" s="18" t="str">
        <f t="shared" si="123"/>
        <v/>
      </c>
      <c r="N195" s="18" t="str">
        <f t="shared" si="123"/>
        <v/>
      </c>
      <c r="O195" s="18" t="str">
        <f t="shared" si="123"/>
        <v/>
      </c>
      <c r="P195" s="18" t="str">
        <f t="shared" si="123"/>
        <v/>
      </c>
      <c r="Q195" s="18" t="str">
        <f t="shared" si="123"/>
        <v/>
      </c>
      <c r="R195" s="18">
        <f>SUM(Decsheets!$V$5:$V$13)-(SUM(J189:P195))</f>
        <v>0</v>
      </c>
      <c r="S195" s="12"/>
    </row>
    <row r="196" spans="1:19" s="2" customFormat="1" x14ac:dyDescent="0.35">
      <c r="A196" s="28" t="s">
        <v>13</v>
      </c>
      <c r="B196" s="76"/>
      <c r="C196" s="23" t="s">
        <v>182</v>
      </c>
      <c r="D196" s="26"/>
      <c r="E196" s="186" t="s">
        <v>296</v>
      </c>
      <c r="F196" s="144"/>
      <c r="G196" s="12"/>
      <c r="H196" s="12"/>
      <c r="I196" s="12"/>
      <c r="J196" s="18"/>
      <c r="K196" s="18"/>
      <c r="L196" s="18"/>
      <c r="M196" s="18"/>
      <c r="N196" s="18"/>
      <c r="O196" s="18"/>
      <c r="P196" s="18"/>
      <c r="Q196" s="18"/>
      <c r="R196" s="18"/>
      <c r="S196" s="12" t="s">
        <v>47</v>
      </c>
    </row>
    <row r="197" spans="1:19" x14ac:dyDescent="0.35">
      <c r="A197" s="19" t="s">
        <v>825</v>
      </c>
      <c r="B197" s="77">
        <v>1</v>
      </c>
      <c r="C197" s="20" t="str">
        <f t="shared" ref="C197:C203" si="124">IF(A197="","",VLOOKUP($A$196,IF(LEN(A197)=2,U15GB,U15GA),VLOOKUP(LEFT(A197,1),club,6,FALSE),FALSE))</f>
        <v>Scarlett Walters</v>
      </c>
      <c r="D197" s="20" t="str">
        <f t="shared" si="112"/>
        <v>Dacorum &amp; T</v>
      </c>
      <c r="E197" s="155">
        <v>25.05</v>
      </c>
      <c r="F197" s="146">
        <f>Decsheets!$V$5</f>
        <v>6</v>
      </c>
      <c r="G197" s="12"/>
      <c r="H197" s="12"/>
      <c r="I197" s="22"/>
      <c r="J197" s="18" t="str">
        <f t="shared" ref="J197:Q203" si="125">IF($A197="","",IF(LEFT($A197,1)=J$12,$F197,""))</f>
        <v/>
      </c>
      <c r="K197" s="18" t="str">
        <f t="shared" si="125"/>
        <v/>
      </c>
      <c r="L197" s="18" t="str">
        <f t="shared" si="125"/>
        <v/>
      </c>
      <c r="M197" s="18">
        <f t="shared" si="125"/>
        <v>6</v>
      </c>
      <c r="N197" s="18" t="str">
        <f t="shared" si="125"/>
        <v/>
      </c>
      <c r="O197" s="18" t="str">
        <f t="shared" si="125"/>
        <v/>
      </c>
      <c r="P197" s="18" t="str">
        <f t="shared" si="125"/>
        <v/>
      </c>
      <c r="Q197" s="18" t="str">
        <f t="shared" si="125"/>
        <v/>
      </c>
      <c r="R197" s="18"/>
      <c r="S197" s="12"/>
    </row>
    <row r="198" spans="1:19" x14ac:dyDescent="0.35">
      <c r="A198" s="19" t="s">
        <v>821</v>
      </c>
      <c r="B198" s="77">
        <v>2</v>
      </c>
      <c r="C198" s="20" t="str">
        <f t="shared" si="124"/>
        <v>Freya Lane</v>
      </c>
      <c r="D198" s="20" t="str">
        <f t="shared" ref="D198:D203" si="126">IF(A198="","",VLOOKUP(LEFT(A198,1),club,2,FALSE))</f>
        <v>Herts Phoenix</v>
      </c>
      <c r="E198" s="155">
        <v>24.26</v>
      </c>
      <c r="F198" s="146">
        <f>Decsheets!$V$6</f>
        <v>5</v>
      </c>
      <c r="G198" s="12"/>
      <c r="H198" s="12"/>
      <c r="I198" s="22"/>
      <c r="J198" s="18" t="str">
        <f t="shared" si="125"/>
        <v/>
      </c>
      <c r="K198" s="18" t="str">
        <f t="shared" si="125"/>
        <v/>
      </c>
      <c r="L198" s="18">
        <f t="shared" si="125"/>
        <v>5</v>
      </c>
      <c r="M198" s="18" t="str">
        <f t="shared" si="125"/>
        <v/>
      </c>
      <c r="N198" s="18" t="str">
        <f t="shared" si="125"/>
        <v/>
      </c>
      <c r="O198" s="18" t="str">
        <f t="shared" si="125"/>
        <v/>
      </c>
      <c r="P198" s="18" t="str">
        <f t="shared" si="125"/>
        <v/>
      </c>
      <c r="Q198" s="18" t="str">
        <f t="shared" si="125"/>
        <v/>
      </c>
      <c r="R198" s="18"/>
      <c r="S198" s="12"/>
    </row>
    <row r="199" spans="1:19" x14ac:dyDescent="0.35">
      <c r="A199" s="19" t="s">
        <v>434</v>
      </c>
      <c r="B199" s="77">
        <v>3</v>
      </c>
      <c r="C199" s="20" t="str">
        <f t="shared" si="124"/>
        <v xml:space="preserve">Evie Isaac Solomon </v>
      </c>
      <c r="D199" s="20" t="str">
        <f t="shared" si="126"/>
        <v>Shaftesbury</v>
      </c>
      <c r="E199" s="155">
        <v>7.31</v>
      </c>
      <c r="F199" s="146">
        <f>Decsheets!$V$7</f>
        <v>4</v>
      </c>
      <c r="G199" s="12"/>
      <c r="H199" s="12"/>
      <c r="I199" s="22"/>
      <c r="J199" s="18" t="str">
        <f t="shared" si="125"/>
        <v/>
      </c>
      <c r="K199" s="18" t="str">
        <f t="shared" si="125"/>
        <v/>
      </c>
      <c r="L199" s="18" t="str">
        <f t="shared" si="125"/>
        <v/>
      </c>
      <c r="M199" s="18" t="str">
        <f t="shared" si="125"/>
        <v/>
      </c>
      <c r="N199" s="18">
        <f t="shared" si="125"/>
        <v>4</v>
      </c>
      <c r="O199" s="18" t="str">
        <f t="shared" si="125"/>
        <v/>
      </c>
      <c r="P199" s="18" t="str">
        <f t="shared" si="125"/>
        <v/>
      </c>
      <c r="Q199" s="18" t="str">
        <f t="shared" si="125"/>
        <v/>
      </c>
      <c r="R199" s="18"/>
      <c r="S199" s="12"/>
    </row>
    <row r="200" spans="1:19" x14ac:dyDescent="0.35">
      <c r="A200" s="19"/>
      <c r="B200" s="77" t="s">
        <v>23</v>
      </c>
      <c r="C200" s="20" t="str">
        <f t="shared" si="124"/>
        <v/>
      </c>
      <c r="D200" s="20" t="str">
        <f t="shared" si="126"/>
        <v/>
      </c>
      <c r="E200" s="155" t="s">
        <v>296</v>
      </c>
      <c r="F200" s="146">
        <f>Decsheets!$V$8</f>
        <v>3</v>
      </c>
      <c r="G200" s="12"/>
      <c r="H200" s="12"/>
      <c r="I200" s="22"/>
      <c r="J200" s="18" t="str">
        <f t="shared" si="125"/>
        <v/>
      </c>
      <c r="K200" s="18" t="str">
        <f t="shared" si="125"/>
        <v/>
      </c>
      <c r="L200" s="18" t="str">
        <f t="shared" si="125"/>
        <v/>
      </c>
      <c r="M200" s="18" t="str">
        <f t="shared" si="125"/>
        <v/>
      </c>
      <c r="N200" s="18" t="str">
        <f t="shared" si="125"/>
        <v/>
      </c>
      <c r="O200" s="18" t="str">
        <f t="shared" si="125"/>
        <v/>
      </c>
      <c r="P200" s="18" t="str">
        <f t="shared" si="125"/>
        <v/>
      </c>
      <c r="Q200" s="18" t="str">
        <f t="shared" si="125"/>
        <v/>
      </c>
      <c r="R200" s="18"/>
      <c r="S200" s="12"/>
    </row>
    <row r="201" spans="1:19" x14ac:dyDescent="0.35">
      <c r="A201" s="19"/>
      <c r="B201" s="77" t="s">
        <v>24</v>
      </c>
      <c r="C201" s="20" t="str">
        <f t="shared" si="124"/>
        <v/>
      </c>
      <c r="D201" s="20" t="str">
        <f t="shared" si="126"/>
        <v/>
      </c>
      <c r="E201" s="155" t="s">
        <v>296</v>
      </c>
      <c r="F201" s="146">
        <f>Decsheets!$V$9</f>
        <v>2</v>
      </c>
      <c r="G201" s="12"/>
      <c r="H201" s="12"/>
      <c r="I201" s="22"/>
      <c r="J201" s="18" t="str">
        <f t="shared" si="125"/>
        <v/>
      </c>
      <c r="K201" s="18" t="str">
        <f t="shared" si="125"/>
        <v/>
      </c>
      <c r="L201" s="18" t="str">
        <f t="shared" si="125"/>
        <v/>
      </c>
      <c r="M201" s="18" t="str">
        <f t="shared" si="125"/>
        <v/>
      </c>
      <c r="N201" s="18" t="str">
        <f t="shared" si="125"/>
        <v/>
      </c>
      <c r="O201" s="18" t="str">
        <f t="shared" si="125"/>
        <v/>
      </c>
      <c r="P201" s="18" t="str">
        <f t="shared" si="125"/>
        <v/>
      </c>
      <c r="Q201" s="18" t="str">
        <f t="shared" si="125"/>
        <v/>
      </c>
      <c r="R201" s="18"/>
      <c r="S201" s="12"/>
    </row>
    <row r="202" spans="1:19" x14ac:dyDescent="0.35">
      <c r="A202" s="19"/>
      <c r="B202" s="77" t="s">
        <v>25</v>
      </c>
      <c r="C202" s="20" t="str">
        <f t="shared" si="124"/>
        <v/>
      </c>
      <c r="D202" s="20" t="str">
        <f t="shared" si="126"/>
        <v/>
      </c>
      <c r="E202" s="155" t="s">
        <v>296</v>
      </c>
      <c r="F202" s="146">
        <f>Decsheets!$V$10</f>
        <v>1</v>
      </c>
      <c r="G202" s="12"/>
      <c r="H202" s="12"/>
      <c r="I202" s="22"/>
      <c r="J202" s="18" t="str">
        <f t="shared" si="125"/>
        <v/>
      </c>
      <c r="K202" s="18" t="str">
        <f t="shared" si="125"/>
        <v/>
      </c>
      <c r="L202" s="18" t="str">
        <f t="shared" si="125"/>
        <v/>
      </c>
      <c r="M202" s="18" t="str">
        <f t="shared" si="125"/>
        <v/>
      </c>
      <c r="N202" s="18" t="str">
        <f t="shared" si="125"/>
        <v/>
      </c>
      <c r="O202" s="18" t="str">
        <f t="shared" si="125"/>
        <v/>
      </c>
      <c r="P202" s="18" t="str">
        <f t="shared" si="125"/>
        <v/>
      </c>
      <c r="Q202" s="18" t="str">
        <f t="shared" si="125"/>
        <v/>
      </c>
      <c r="R202" s="18"/>
      <c r="S202" s="12"/>
    </row>
    <row r="203" spans="1:19" x14ac:dyDescent="0.35">
      <c r="A203" s="19"/>
      <c r="B203" s="77">
        <v>7</v>
      </c>
      <c r="C203" s="20" t="str">
        <f t="shared" si="124"/>
        <v/>
      </c>
      <c r="D203" s="20" t="str">
        <f t="shared" si="126"/>
        <v/>
      </c>
      <c r="E203" s="155" t="s">
        <v>296</v>
      </c>
      <c r="F203" s="146">
        <f>Decsheets!$V$11</f>
        <v>0</v>
      </c>
      <c r="G203" s="12"/>
      <c r="H203" s="12"/>
      <c r="I203" s="22"/>
      <c r="J203" s="18" t="str">
        <f t="shared" si="125"/>
        <v/>
      </c>
      <c r="K203" s="18" t="str">
        <f t="shared" si="125"/>
        <v/>
      </c>
      <c r="L203" s="18" t="str">
        <f t="shared" si="125"/>
        <v/>
      </c>
      <c r="M203" s="18" t="str">
        <f t="shared" si="125"/>
        <v/>
      </c>
      <c r="N203" s="18" t="str">
        <f t="shared" si="125"/>
        <v/>
      </c>
      <c r="O203" s="18" t="str">
        <f t="shared" si="125"/>
        <v/>
      </c>
      <c r="P203" s="18" t="str">
        <f t="shared" si="125"/>
        <v/>
      </c>
      <c r="Q203" s="18" t="str">
        <f t="shared" si="125"/>
        <v/>
      </c>
      <c r="R203" s="18">
        <f>SUM(Decsheets!$V$5:$V$13)-(SUM(J197:P203))</f>
        <v>6</v>
      </c>
      <c r="S203" s="12"/>
    </row>
    <row r="204" spans="1:19" s="2" customFormat="1" x14ac:dyDescent="0.35">
      <c r="A204" s="28" t="s">
        <v>14</v>
      </c>
      <c r="B204" s="76"/>
      <c r="C204" s="23" t="s">
        <v>183</v>
      </c>
      <c r="D204" s="26"/>
      <c r="E204" s="11" t="s">
        <v>296</v>
      </c>
      <c r="F204" s="144"/>
      <c r="G204" s="12"/>
      <c r="H204" s="12"/>
      <c r="I204" s="27"/>
      <c r="J204" s="18"/>
      <c r="K204" s="18"/>
      <c r="L204" s="18"/>
      <c r="M204" s="18"/>
      <c r="N204" s="18"/>
      <c r="O204" s="18"/>
      <c r="P204" s="18"/>
      <c r="Q204" s="18"/>
      <c r="R204" s="18"/>
      <c r="S204" s="12" t="s">
        <v>14</v>
      </c>
    </row>
    <row r="205" spans="1:19" x14ac:dyDescent="0.35">
      <c r="A205" s="19" t="s">
        <v>434</v>
      </c>
      <c r="B205" s="77">
        <v>1</v>
      </c>
      <c r="C205" s="20" t="str">
        <f t="shared" ref="C205:C211" si="127">IF(A205="","",VLOOKUP($A$204,IF(LEN(A205)=2,U15GB,U15GA),VLOOKUP(LEFT(A205,1),club,6,FALSE),FALSE))</f>
        <v>Shaftesbury</v>
      </c>
      <c r="D205" s="20" t="str">
        <f t="shared" ref="D205:D211" si="128">IF(A205="","",VLOOKUP(LEFT(A205,1),club,2,FALSE))</f>
        <v>Shaftesbury</v>
      </c>
      <c r="E205" s="154">
        <v>52.6</v>
      </c>
      <c r="F205" s="146">
        <f>Decsheets!$V$5</f>
        <v>6</v>
      </c>
      <c r="G205" s="12"/>
      <c r="H205" s="12"/>
      <c r="I205" s="22"/>
      <c r="J205" s="18" t="str">
        <f t="shared" ref="J205:Q211" si="129">IF($A205="","",IF(LEFT($A205,1)=J$12,$F205,""))</f>
        <v/>
      </c>
      <c r="K205" s="18" t="str">
        <f t="shared" si="129"/>
        <v/>
      </c>
      <c r="L205" s="18" t="str">
        <f t="shared" si="129"/>
        <v/>
      </c>
      <c r="M205" s="18" t="str">
        <f t="shared" si="129"/>
        <v/>
      </c>
      <c r="N205" s="18">
        <f t="shared" si="129"/>
        <v>6</v>
      </c>
      <c r="O205" s="18" t="str">
        <f t="shared" si="129"/>
        <v/>
      </c>
      <c r="P205" s="18" t="str">
        <f t="shared" si="129"/>
        <v/>
      </c>
      <c r="Q205" s="18" t="str">
        <f t="shared" si="129"/>
        <v/>
      </c>
      <c r="R205" s="18"/>
      <c r="S205" s="12"/>
    </row>
    <row r="206" spans="1:19" x14ac:dyDescent="0.35">
      <c r="A206" s="19" t="s">
        <v>428</v>
      </c>
      <c r="B206" s="77">
        <v>2</v>
      </c>
      <c r="C206" s="20" t="str">
        <f t="shared" si="127"/>
        <v>Watford</v>
      </c>
      <c r="D206" s="20" t="str">
        <f t="shared" si="128"/>
        <v>Watford</v>
      </c>
      <c r="E206" s="154">
        <v>54.3</v>
      </c>
      <c r="F206" s="146">
        <f>Decsheets!$V$6</f>
        <v>5</v>
      </c>
      <c r="G206" s="12"/>
      <c r="H206" s="12"/>
      <c r="I206" s="22"/>
      <c r="J206" s="18" t="str">
        <f t="shared" si="129"/>
        <v/>
      </c>
      <c r="K206" s="18">
        <f t="shared" si="129"/>
        <v>5</v>
      </c>
      <c r="L206" s="18" t="str">
        <f t="shared" si="129"/>
        <v/>
      </c>
      <c r="M206" s="18" t="str">
        <f t="shared" si="129"/>
        <v/>
      </c>
      <c r="N206" s="18" t="str">
        <f t="shared" si="129"/>
        <v/>
      </c>
      <c r="O206" s="18" t="str">
        <f t="shared" si="129"/>
        <v/>
      </c>
      <c r="P206" s="18" t="str">
        <f t="shared" si="129"/>
        <v/>
      </c>
      <c r="Q206" s="18" t="str">
        <f t="shared" si="129"/>
        <v/>
      </c>
      <c r="R206" s="18"/>
      <c r="S206" s="12"/>
    </row>
    <row r="207" spans="1:19" x14ac:dyDescent="0.35">
      <c r="A207" s="19" t="s">
        <v>432</v>
      </c>
      <c r="B207" s="77">
        <v>3</v>
      </c>
      <c r="C207" s="20" t="str">
        <f t="shared" si="127"/>
        <v>Dacorum &amp; T</v>
      </c>
      <c r="D207" s="20" t="str">
        <f t="shared" si="128"/>
        <v>Dacorum &amp; T</v>
      </c>
      <c r="E207" s="154">
        <v>55.3</v>
      </c>
      <c r="F207" s="146">
        <f>Decsheets!$V$7</f>
        <v>4</v>
      </c>
      <c r="G207" s="12"/>
      <c r="H207" s="12"/>
      <c r="I207" s="22"/>
      <c r="J207" s="18" t="str">
        <f t="shared" si="129"/>
        <v/>
      </c>
      <c r="K207" s="18" t="str">
        <f t="shared" si="129"/>
        <v/>
      </c>
      <c r="L207" s="18" t="str">
        <f t="shared" si="129"/>
        <v/>
      </c>
      <c r="M207" s="18">
        <f t="shared" si="129"/>
        <v>4</v>
      </c>
      <c r="N207" s="18" t="str">
        <f t="shared" si="129"/>
        <v/>
      </c>
      <c r="O207" s="18" t="str">
        <f t="shared" si="129"/>
        <v/>
      </c>
      <c r="P207" s="18" t="str">
        <f t="shared" si="129"/>
        <v/>
      </c>
      <c r="Q207" s="18" t="str">
        <f t="shared" si="129"/>
        <v/>
      </c>
      <c r="R207" s="18"/>
      <c r="S207" s="12"/>
    </row>
    <row r="208" spans="1:19" x14ac:dyDescent="0.35">
      <c r="A208" s="19" t="s">
        <v>430</v>
      </c>
      <c r="B208" s="77" t="s">
        <v>23</v>
      </c>
      <c r="C208" s="20" t="str">
        <f t="shared" si="127"/>
        <v>Herts Phoenix</v>
      </c>
      <c r="D208" s="20" t="str">
        <f t="shared" si="128"/>
        <v>Herts Phoenix</v>
      </c>
      <c r="E208" s="154">
        <v>58.3</v>
      </c>
      <c r="F208" s="146">
        <f>Decsheets!$V$8</f>
        <v>3</v>
      </c>
      <c r="G208" s="12"/>
      <c r="H208" s="12"/>
      <c r="I208" s="22"/>
      <c r="J208" s="18" t="str">
        <f t="shared" si="129"/>
        <v/>
      </c>
      <c r="K208" s="18" t="str">
        <f t="shared" si="129"/>
        <v/>
      </c>
      <c r="L208" s="18">
        <f t="shared" si="129"/>
        <v>3</v>
      </c>
      <c r="M208" s="18" t="str">
        <f t="shared" si="129"/>
        <v/>
      </c>
      <c r="N208" s="18" t="str">
        <f t="shared" si="129"/>
        <v/>
      </c>
      <c r="O208" s="18" t="str">
        <f t="shared" si="129"/>
        <v/>
      </c>
      <c r="P208" s="18" t="str">
        <f t="shared" si="129"/>
        <v/>
      </c>
      <c r="Q208" s="18" t="str">
        <f t="shared" si="129"/>
        <v/>
      </c>
      <c r="R208" s="18"/>
      <c r="S208" s="12"/>
    </row>
    <row r="209" spans="1:19" x14ac:dyDescent="0.35">
      <c r="A209" s="19" t="s">
        <v>425</v>
      </c>
      <c r="B209" s="77" t="s">
        <v>24</v>
      </c>
      <c r="C209" s="20" t="str">
        <f t="shared" si="127"/>
        <v>St Albans</v>
      </c>
      <c r="D209" s="20" t="str">
        <f t="shared" si="128"/>
        <v>St Albans</v>
      </c>
      <c r="E209" s="154">
        <v>58.3</v>
      </c>
      <c r="F209" s="146">
        <f>Decsheets!$V$9</f>
        <v>2</v>
      </c>
      <c r="G209" s="12"/>
      <c r="H209" s="12"/>
      <c r="I209" s="22"/>
      <c r="J209" s="18">
        <f t="shared" si="129"/>
        <v>2</v>
      </c>
      <c r="K209" s="18" t="str">
        <f t="shared" si="129"/>
        <v/>
      </c>
      <c r="L209" s="18" t="str">
        <f t="shared" si="129"/>
        <v/>
      </c>
      <c r="M209" s="18" t="str">
        <f t="shared" si="129"/>
        <v/>
      </c>
      <c r="N209" s="18" t="str">
        <f t="shared" si="129"/>
        <v/>
      </c>
      <c r="O209" s="18" t="str">
        <f t="shared" si="129"/>
        <v/>
      </c>
      <c r="P209" s="18" t="str">
        <f t="shared" si="129"/>
        <v/>
      </c>
      <c r="Q209" s="18" t="str">
        <f t="shared" si="129"/>
        <v/>
      </c>
      <c r="R209" s="18"/>
      <c r="S209" s="12"/>
    </row>
    <row r="210" spans="1:19" x14ac:dyDescent="0.35">
      <c r="A210" s="19"/>
      <c r="B210" s="77" t="s">
        <v>25</v>
      </c>
      <c r="C210" s="20" t="str">
        <f t="shared" si="127"/>
        <v/>
      </c>
      <c r="D210" s="20" t="str">
        <f t="shared" si="128"/>
        <v/>
      </c>
      <c r="E210" s="154" t="s">
        <v>296</v>
      </c>
      <c r="F210" s="146">
        <f>Decsheets!$V$10</f>
        <v>1</v>
      </c>
      <c r="G210" s="12"/>
      <c r="H210" s="12"/>
      <c r="I210" s="22"/>
      <c r="J210" s="18" t="str">
        <f t="shared" si="129"/>
        <v/>
      </c>
      <c r="K210" s="18" t="str">
        <f t="shared" si="129"/>
        <v/>
      </c>
      <c r="L210" s="18" t="str">
        <f t="shared" si="129"/>
        <v/>
      </c>
      <c r="M210" s="18" t="str">
        <f t="shared" si="129"/>
        <v/>
      </c>
      <c r="N210" s="18" t="str">
        <f t="shared" si="129"/>
        <v/>
      </c>
      <c r="O210" s="18" t="str">
        <f t="shared" si="129"/>
        <v/>
      </c>
      <c r="P210" s="18" t="str">
        <f t="shared" si="129"/>
        <v/>
      </c>
      <c r="Q210" s="18" t="str">
        <f t="shared" si="129"/>
        <v/>
      </c>
      <c r="R210" s="18"/>
      <c r="S210" s="12"/>
    </row>
    <row r="211" spans="1:19" x14ac:dyDescent="0.35">
      <c r="A211" s="19"/>
      <c r="B211" s="77">
        <v>7</v>
      </c>
      <c r="C211" s="20" t="str">
        <f t="shared" si="127"/>
        <v/>
      </c>
      <c r="D211" s="20" t="str">
        <f t="shared" si="128"/>
        <v/>
      </c>
      <c r="E211" s="154" t="s">
        <v>296</v>
      </c>
      <c r="F211" s="146">
        <f>Decsheets!$V$11</f>
        <v>0</v>
      </c>
      <c r="G211" s="12"/>
      <c r="H211" s="12"/>
      <c r="I211" s="22"/>
      <c r="J211" s="18" t="str">
        <f t="shared" si="129"/>
        <v/>
      </c>
      <c r="K211" s="18" t="str">
        <f t="shared" si="129"/>
        <v/>
      </c>
      <c r="L211" s="18" t="str">
        <f t="shared" si="129"/>
        <v/>
      </c>
      <c r="M211" s="18" t="str">
        <f t="shared" si="129"/>
        <v/>
      </c>
      <c r="N211" s="18" t="str">
        <f t="shared" si="129"/>
        <v/>
      </c>
      <c r="O211" s="18" t="str">
        <f t="shared" si="129"/>
        <v/>
      </c>
      <c r="P211" s="18" t="str">
        <f t="shared" si="129"/>
        <v/>
      </c>
      <c r="Q211" s="18" t="str">
        <f t="shared" si="129"/>
        <v/>
      </c>
      <c r="R211" s="18">
        <f>SUM(Decsheets!$V$5:$V$13)-(SUM(J205:P211))</f>
        <v>1</v>
      </c>
      <c r="S211" s="12"/>
    </row>
  </sheetData>
  <sheetProtection password="CAC7" sheet="1" selectLockedCells="1"/>
  <mergeCells count="4">
    <mergeCell ref="P1:R1"/>
    <mergeCell ref="R10:R12"/>
    <mergeCell ref="A1:D1"/>
    <mergeCell ref="W1:AB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5" fitToHeight="2" orientation="portrait" r:id="rId1"/>
  <headerFooter>
    <oddHeader>&amp;RUnder 15 Girls Page &amp;P of &amp;N</oddHead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/>
  <dimension ref="A1:AC227"/>
  <sheetViews>
    <sheetView topLeftCell="A89" workbookViewId="0">
      <pane xSplit="24740" topLeftCell="AA1"/>
      <selection activeCell="A106" sqref="A106"/>
      <selection pane="topRight" activeCell="AA1" sqref="AA1"/>
    </sheetView>
  </sheetViews>
  <sheetFormatPr defaultRowHeight="14.5" x14ac:dyDescent="0.35"/>
  <cols>
    <col min="1" max="1" width="8.453125" customWidth="1"/>
    <col min="2" max="2" width="3.26953125" style="55" customWidth="1"/>
    <col min="3" max="3" width="37.54296875" customWidth="1"/>
    <col min="4" max="4" width="29.54296875" customWidth="1"/>
    <col min="5" max="5" width="10.54296875" style="162" customWidth="1"/>
    <col min="6" max="6" width="4.7265625" style="1" customWidth="1"/>
    <col min="7" max="7" width="6.7265625" style="2" hidden="1" customWidth="1"/>
    <col min="8" max="8" width="9.1796875" style="2" hidden="1" customWidth="1"/>
    <col min="9" max="9" width="6" style="2" customWidth="1"/>
    <col min="10" max="18" width="5.26953125" style="2" customWidth="1"/>
    <col min="19" max="19" width="8.7265625" style="2" customWidth="1"/>
    <col min="20" max="20" width="3.54296875" customWidth="1"/>
    <col min="21" max="21" width="3.7265625" customWidth="1"/>
    <col min="23" max="23" width="19.81640625" style="167" customWidth="1"/>
    <col min="24" max="24" width="14.453125" style="167" customWidth="1"/>
    <col min="25" max="25" width="9.1796875" style="168"/>
    <col min="26" max="26" width="6.81640625" style="167" customWidth="1"/>
    <col min="27" max="27" width="20.81640625" style="167" customWidth="1"/>
    <col min="28" max="28" width="14.26953125" style="167" customWidth="1"/>
    <col min="29" max="29" width="9.1796875" style="168"/>
  </cols>
  <sheetData>
    <row r="1" spans="1:29" ht="18.5" x14ac:dyDescent="0.45">
      <c r="A1" s="340" t="s">
        <v>255</v>
      </c>
      <c r="B1" s="340"/>
      <c r="C1" s="340"/>
      <c r="D1" s="340"/>
      <c r="E1" s="166"/>
      <c r="F1" s="152"/>
      <c r="G1" s="68"/>
      <c r="H1" s="71"/>
      <c r="I1" s="71" t="str">
        <f>Overallresults!I38</f>
        <v>Watford</v>
      </c>
      <c r="J1" s="71"/>
      <c r="K1" s="71"/>
      <c r="L1" s="71"/>
      <c r="M1" s="71"/>
      <c r="N1" s="71"/>
      <c r="O1" s="161">
        <f>Overallresults!L38</f>
        <v>44451</v>
      </c>
      <c r="P1" s="161"/>
      <c r="Q1" s="161"/>
      <c r="W1" s="340" t="s">
        <v>255</v>
      </c>
      <c r="X1" s="340"/>
      <c r="Y1" s="340"/>
      <c r="Z1" s="340"/>
      <c r="AA1" s="340"/>
      <c r="AB1" s="340"/>
    </row>
    <row r="2" spans="1:29" s="2" customFormat="1" x14ac:dyDescent="0.35">
      <c r="A2" s="143"/>
      <c r="B2" s="76"/>
      <c r="C2" s="174" t="s">
        <v>1</v>
      </c>
      <c r="D2" s="174" t="s">
        <v>22</v>
      </c>
      <c r="E2" s="179" t="s">
        <v>0</v>
      </c>
      <c r="F2" s="144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W2" s="173" t="str">
        <f>Overallresults!I38</f>
        <v>Watford</v>
      </c>
      <c r="X2" s="169"/>
      <c r="Y2" s="170"/>
      <c r="Z2" s="169"/>
      <c r="AA2" s="310">
        <f>Overallresults!L38</f>
        <v>44451</v>
      </c>
      <c r="AB2" s="169"/>
      <c r="AC2" s="170"/>
    </row>
    <row r="3" spans="1:29" s="2" customFormat="1" x14ac:dyDescent="0.35">
      <c r="A3" s="28"/>
      <c r="B3"/>
      <c r="C3" s="175" t="str">
        <f>Decsheets!T5</f>
        <v>St Albans</v>
      </c>
      <c r="D3" s="122">
        <f>SUM(J13:J227)</f>
        <v>42</v>
      </c>
      <c r="E3" s="176" t="str">
        <f>Decsheets!S5</f>
        <v>Q</v>
      </c>
      <c r="F3" s="14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W3" s="169"/>
      <c r="X3" s="169"/>
      <c r="Y3" s="170"/>
      <c r="Z3" s="169"/>
      <c r="AA3" s="169"/>
      <c r="AB3" s="169"/>
      <c r="AC3" s="170"/>
    </row>
    <row r="4" spans="1:29" s="2" customFormat="1" x14ac:dyDescent="0.35">
      <c r="A4" s="28"/>
      <c r="B4"/>
      <c r="C4" s="175" t="str">
        <f>Decsheets!T6</f>
        <v>Watford</v>
      </c>
      <c r="D4" s="122">
        <f>SUM(K13:K227)</f>
        <v>51</v>
      </c>
      <c r="E4" s="176" t="str">
        <f>Decsheets!S6</f>
        <v>W</v>
      </c>
      <c r="F4" s="144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W4" s="169" t="s">
        <v>338</v>
      </c>
      <c r="X4" s="171" t="s">
        <v>342</v>
      </c>
      <c r="Y4" s="199" t="str">
        <f>$E12</f>
        <v>.</v>
      </c>
      <c r="Z4" s="169"/>
      <c r="AA4" s="169" t="s">
        <v>339</v>
      </c>
      <c r="AB4" s="171" t="s">
        <v>342</v>
      </c>
      <c r="AC4" s="199" t="str">
        <f>$E20</f>
        <v>.</v>
      </c>
    </row>
    <row r="5" spans="1:29" s="2" customFormat="1" x14ac:dyDescent="0.35">
      <c r="A5" s="28"/>
      <c r="B5"/>
      <c r="C5" s="175" t="str">
        <f>Decsheets!T7</f>
        <v>Herts Phoenix</v>
      </c>
      <c r="D5" s="122">
        <f>SUM(L13:L227)</f>
        <v>36</v>
      </c>
      <c r="E5" s="176" t="str">
        <f>Decsheets!S7</f>
        <v>P</v>
      </c>
      <c r="F5" s="144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W5" s="169" t="str">
        <f>$C13</f>
        <v>Anna Rose</v>
      </c>
      <c r="X5" s="169" t="str">
        <f>$D13</f>
        <v>Shaftesbury</v>
      </c>
      <c r="Y5" s="200">
        <f>$E13</f>
        <v>12.7</v>
      </c>
      <c r="Z5" s="169"/>
      <c r="AA5" s="169" t="str">
        <f>$C21</f>
        <v>Ava McLoughlin</v>
      </c>
      <c r="AB5" s="169" t="str">
        <f>$D21</f>
        <v>Watford</v>
      </c>
      <c r="AC5" s="200">
        <f>$E21</f>
        <v>13</v>
      </c>
    </row>
    <row r="6" spans="1:29" s="2" customFormat="1" x14ac:dyDescent="0.35">
      <c r="A6" s="28"/>
      <c r="B6"/>
      <c r="C6" s="175" t="str">
        <f>Decsheets!T8</f>
        <v>Dacorum &amp; T</v>
      </c>
      <c r="D6" s="122">
        <f>SUM(M13:M227)</f>
        <v>101</v>
      </c>
      <c r="E6" s="176" t="str">
        <f>Decsheets!S8</f>
        <v>D</v>
      </c>
      <c r="F6" s="144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W6" s="169" t="str">
        <f t="shared" ref="W6:W11" si="0">$C14</f>
        <v>Kyra Martin</v>
      </c>
      <c r="X6" s="169" t="str">
        <f t="shared" ref="X6:X11" si="1">$D14</f>
        <v>HAWCS/Enfield</v>
      </c>
      <c r="Y6" s="200">
        <f t="shared" ref="Y6:Y11" si="2">$E14</f>
        <v>12.8</v>
      </c>
      <c r="Z6" s="169"/>
      <c r="AA6" s="169" t="str">
        <f t="shared" ref="AA6:AA11" si="3">$C22</f>
        <v>Fara Adio-Moses</v>
      </c>
      <c r="AB6" s="169" t="str">
        <f t="shared" ref="AB6:AB11" si="4">$D22</f>
        <v>Dacorum &amp; T</v>
      </c>
      <c r="AC6" s="200">
        <f t="shared" ref="AC6:AC11" si="5">$E22</f>
        <v>13.2</v>
      </c>
    </row>
    <row r="7" spans="1:29" s="2" customFormat="1" x14ac:dyDescent="0.35">
      <c r="A7" s="28"/>
      <c r="B7"/>
      <c r="C7" s="175" t="str">
        <f>Decsheets!T9</f>
        <v>Shaftesbury</v>
      </c>
      <c r="D7" s="122">
        <f>SUM(N13:N227)</f>
        <v>104</v>
      </c>
      <c r="E7" s="176" t="str">
        <f>Decsheets!S9</f>
        <v>G</v>
      </c>
      <c r="F7" s="144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W7" s="169" t="str">
        <f t="shared" si="0"/>
        <v>Jasmine Hardy</v>
      </c>
      <c r="X7" s="169" t="str">
        <f t="shared" si="1"/>
        <v>Dacorum &amp; T</v>
      </c>
      <c r="Y7" s="200">
        <f t="shared" si="2"/>
        <v>13</v>
      </c>
      <c r="Z7" s="169"/>
      <c r="AA7" s="169" t="str">
        <f t="shared" si="3"/>
        <v>Alina Cofie</v>
      </c>
      <c r="AB7" s="169" t="str">
        <f t="shared" si="4"/>
        <v>Shaftesbury</v>
      </c>
      <c r="AC7" s="200">
        <f t="shared" si="5"/>
        <v>13.4</v>
      </c>
    </row>
    <row r="8" spans="1:29" s="2" customFormat="1" x14ac:dyDescent="0.35">
      <c r="A8" s="28"/>
      <c r="B8"/>
      <c r="C8" s="175" t="str">
        <f>Decsheets!T10</f>
        <v>HAWCS/Enfield</v>
      </c>
      <c r="D8" s="122">
        <f>SUM(O13:O227)</f>
        <v>28</v>
      </c>
      <c r="E8" s="176" t="str">
        <f>Decsheets!S10</f>
        <v>E</v>
      </c>
      <c r="F8" s="144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W8" s="169" t="str">
        <f t="shared" si="0"/>
        <v>Scarlett Gammell</v>
      </c>
      <c r="X8" s="169" t="str">
        <f t="shared" si="1"/>
        <v>Watford</v>
      </c>
      <c r="Y8" s="200">
        <f t="shared" si="2"/>
        <v>13.3</v>
      </c>
      <c r="Z8" s="169"/>
      <c r="AA8" s="169" t="str">
        <f t="shared" si="3"/>
        <v>Lokyee Cheung</v>
      </c>
      <c r="AB8" s="169" t="str">
        <f t="shared" si="4"/>
        <v>St Albans</v>
      </c>
      <c r="AC8" s="200">
        <f t="shared" si="5"/>
        <v>15.2</v>
      </c>
    </row>
    <row r="9" spans="1:29" s="2" customFormat="1" x14ac:dyDescent="0.35">
      <c r="A9" s="28"/>
      <c r="B9"/>
      <c r="C9" s="175" t="str">
        <f>Decsheets!T11</f>
        <v>-</v>
      </c>
      <c r="D9" s="122">
        <f>SUM(P13:P227)</f>
        <v>0</v>
      </c>
      <c r="E9" s="176" t="str">
        <f>Decsheets!S11</f>
        <v>-</v>
      </c>
      <c r="F9" s="14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W9" s="169" t="str">
        <f t="shared" si="0"/>
        <v>Meeka Nightingale</v>
      </c>
      <c r="X9" s="169" t="str">
        <f t="shared" si="1"/>
        <v>St Albans</v>
      </c>
      <c r="Y9" s="200">
        <f t="shared" si="2"/>
        <v>13.5</v>
      </c>
      <c r="Z9" s="169"/>
      <c r="AA9" s="169" t="str">
        <f t="shared" si="3"/>
        <v/>
      </c>
      <c r="AB9" s="169" t="str">
        <f t="shared" si="4"/>
        <v/>
      </c>
      <c r="AC9" s="200" t="str">
        <f t="shared" si="5"/>
        <v>.</v>
      </c>
    </row>
    <row r="10" spans="1:29" s="2" customFormat="1" x14ac:dyDescent="0.35">
      <c r="B10" s="1"/>
      <c r="C10" s="177" t="s">
        <v>259</v>
      </c>
      <c r="D10" s="163">
        <f>SUM(R13:R227)</f>
        <v>205</v>
      </c>
      <c r="E10" s="178"/>
      <c r="F10" s="144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342" t="s">
        <v>27</v>
      </c>
      <c r="S10" s="12"/>
      <c r="W10" s="169" t="str">
        <f t="shared" si="0"/>
        <v/>
      </c>
      <c r="X10" s="169" t="str">
        <f t="shared" si="1"/>
        <v/>
      </c>
      <c r="Y10" s="200" t="str">
        <f t="shared" si="2"/>
        <v>.</v>
      </c>
      <c r="Z10" s="169"/>
      <c r="AA10" s="169" t="str">
        <f t="shared" si="3"/>
        <v/>
      </c>
      <c r="AB10" s="169" t="str">
        <f t="shared" si="4"/>
        <v/>
      </c>
      <c r="AC10" s="200" t="str">
        <f t="shared" si="5"/>
        <v>.</v>
      </c>
    </row>
    <row r="11" spans="1:29" s="2" customFormat="1" ht="17.25" customHeight="1" x14ac:dyDescent="0.35">
      <c r="A11" s="156" t="s">
        <v>337</v>
      </c>
      <c r="B11" s="76"/>
      <c r="C11" s="14"/>
      <c r="D11" s="14"/>
      <c r="E11" s="164" t="s">
        <v>295</v>
      </c>
      <c r="F11" s="144"/>
      <c r="G11" s="12"/>
      <c r="H11" s="12"/>
      <c r="I11" s="12"/>
      <c r="J11" s="32"/>
      <c r="K11" s="32"/>
      <c r="L11" s="32"/>
      <c r="M11" s="32"/>
      <c r="N11" s="32"/>
      <c r="O11" s="32"/>
      <c r="P11" s="32"/>
      <c r="Q11" s="32"/>
      <c r="R11" s="342"/>
      <c r="S11" s="12"/>
      <c r="W11" s="169" t="str">
        <f t="shared" si="0"/>
        <v/>
      </c>
      <c r="X11" s="169" t="str">
        <f t="shared" si="1"/>
        <v/>
      </c>
      <c r="Y11" s="200" t="str">
        <f t="shared" si="2"/>
        <v>.</v>
      </c>
      <c r="Z11" s="169"/>
      <c r="AA11" s="169" t="str">
        <f t="shared" si="3"/>
        <v/>
      </c>
      <c r="AB11" s="169" t="str">
        <f t="shared" si="4"/>
        <v/>
      </c>
      <c r="AC11" s="200" t="str">
        <f t="shared" si="5"/>
        <v>.</v>
      </c>
    </row>
    <row r="12" spans="1:29" s="2" customFormat="1" ht="27.5" x14ac:dyDescent="0.35">
      <c r="A12" s="15" t="s">
        <v>2</v>
      </c>
      <c r="B12" s="76"/>
      <c r="C12" s="16" t="s">
        <v>138</v>
      </c>
      <c r="D12" s="151" t="s">
        <v>336</v>
      </c>
      <c r="E12" s="153" t="s">
        <v>296</v>
      </c>
      <c r="F12" s="144"/>
      <c r="G12" s="12"/>
      <c r="H12" s="12"/>
      <c r="I12" s="12"/>
      <c r="J12" s="17" t="str">
        <f>Decsheets!S5</f>
        <v>Q</v>
      </c>
      <c r="K12" s="17" t="str">
        <f>Decsheets!S6</f>
        <v>W</v>
      </c>
      <c r="L12" s="17" t="str">
        <f>Decsheets!S7</f>
        <v>P</v>
      </c>
      <c r="M12" s="17" t="str">
        <f>Decsheets!S8</f>
        <v>D</v>
      </c>
      <c r="N12" s="17" t="str">
        <f>Decsheets!S9</f>
        <v>G</v>
      </c>
      <c r="O12" s="17" t="str">
        <f>Decsheets!S10</f>
        <v>E</v>
      </c>
      <c r="P12" s="17" t="str">
        <f>Decsheets!S11</f>
        <v>-</v>
      </c>
      <c r="Q12" s="324" t="str">
        <f>Decsheets!S12</f>
        <v>blank</v>
      </c>
      <c r="R12" s="343"/>
      <c r="S12" s="12" t="s">
        <v>28</v>
      </c>
      <c r="W12" s="169"/>
      <c r="X12" s="169"/>
      <c r="Y12" s="200"/>
      <c r="Z12" s="169"/>
      <c r="AA12" s="169"/>
      <c r="AB12" s="169"/>
      <c r="AC12" s="200"/>
    </row>
    <row r="13" spans="1:29" x14ac:dyDescent="0.35">
      <c r="A13" s="19" t="s">
        <v>434</v>
      </c>
      <c r="B13" s="77">
        <v>1</v>
      </c>
      <c r="C13" s="30" t="str">
        <f t="shared" ref="C13:C19" si="6">IF(A13="","",VLOOKUP($A$12,IF(LEN(A13)=2,SWB,SWA),VLOOKUP(LEFT(A13,1),club,6,FALSE),FALSE))</f>
        <v>Anna Rose</v>
      </c>
      <c r="D13" s="30" t="str">
        <f t="shared" ref="D13:D19" si="7">IF(A13="","",VLOOKUP(LEFT(A13,1),club,2,FALSE))</f>
        <v>Shaftesbury</v>
      </c>
      <c r="E13" s="154">
        <v>12.7</v>
      </c>
      <c r="F13" s="146">
        <f>Decsheets!$V$5</f>
        <v>6</v>
      </c>
      <c r="G13" s="12"/>
      <c r="H13" s="12"/>
      <c r="I13" s="22"/>
      <c r="J13" s="18" t="str">
        <f t="shared" ref="J13:Q19" si="8">IF($A13="","",IF(LEFT($A13,1)=J$12,$F13,""))</f>
        <v/>
      </c>
      <c r="K13" s="18" t="str">
        <f t="shared" si="8"/>
        <v/>
      </c>
      <c r="L13" s="18" t="str">
        <f t="shared" si="8"/>
        <v/>
      </c>
      <c r="M13" s="18" t="str">
        <f t="shared" si="8"/>
        <v/>
      </c>
      <c r="N13" s="18">
        <f t="shared" si="8"/>
        <v>6</v>
      </c>
      <c r="O13" s="18" t="str">
        <f t="shared" si="8"/>
        <v/>
      </c>
      <c r="P13" s="18" t="str">
        <f t="shared" si="8"/>
        <v/>
      </c>
      <c r="Q13" s="18" t="str">
        <f t="shared" si="8"/>
        <v/>
      </c>
      <c r="R13" s="18"/>
      <c r="S13" s="12"/>
      <c r="W13" s="169" t="s">
        <v>340</v>
      </c>
      <c r="X13" s="171" t="s">
        <v>342</v>
      </c>
      <c r="Y13" s="199" t="str">
        <f>$E28</f>
        <v>.</v>
      </c>
      <c r="Z13" s="169"/>
      <c r="AA13" s="169" t="s">
        <v>341</v>
      </c>
      <c r="AB13" s="171" t="s">
        <v>342</v>
      </c>
      <c r="AC13" s="210" t="str">
        <f>$E36</f>
        <v>.</v>
      </c>
    </row>
    <row r="14" spans="1:29" x14ac:dyDescent="0.35">
      <c r="A14" s="19" t="s">
        <v>386</v>
      </c>
      <c r="B14" s="77">
        <v>2</v>
      </c>
      <c r="C14" s="30" t="str">
        <f t="shared" si="6"/>
        <v>Kyra Martin</v>
      </c>
      <c r="D14" s="30" t="str">
        <f t="shared" si="7"/>
        <v>HAWCS/Enfield</v>
      </c>
      <c r="E14" s="154">
        <v>12.8</v>
      </c>
      <c r="F14" s="146">
        <f>Decsheets!$V$6</f>
        <v>5</v>
      </c>
      <c r="G14" s="12"/>
      <c r="H14" s="12"/>
      <c r="I14" s="22"/>
      <c r="J14" s="18" t="str">
        <f t="shared" si="8"/>
        <v/>
      </c>
      <c r="K14" s="18" t="str">
        <f t="shared" si="8"/>
        <v/>
      </c>
      <c r="L14" s="18" t="str">
        <f t="shared" si="8"/>
        <v/>
      </c>
      <c r="M14" s="18" t="str">
        <f t="shared" si="8"/>
        <v/>
      </c>
      <c r="N14" s="18" t="str">
        <f t="shared" si="8"/>
        <v/>
      </c>
      <c r="O14" s="18">
        <f t="shared" si="8"/>
        <v>5</v>
      </c>
      <c r="P14" s="18" t="str">
        <f t="shared" si="8"/>
        <v/>
      </c>
      <c r="Q14" s="18" t="str">
        <f t="shared" si="8"/>
        <v/>
      </c>
      <c r="R14" s="18"/>
      <c r="S14" s="12"/>
      <c r="W14" s="169" t="str">
        <f>$C29</f>
        <v>Anna Rose</v>
      </c>
      <c r="X14" s="169" t="str">
        <f>$D29</f>
        <v>Shaftesbury</v>
      </c>
      <c r="Y14" s="208">
        <f>$E29</f>
        <v>25.8</v>
      </c>
      <c r="Z14" s="169"/>
      <c r="AA14" s="169" t="str">
        <f>$C37</f>
        <v>Fara Adio-Moses</v>
      </c>
      <c r="AB14" s="169" t="str">
        <f>$D37</f>
        <v>Dacorum &amp; T</v>
      </c>
      <c r="AC14" s="208">
        <f>$E37</f>
        <v>27.4</v>
      </c>
    </row>
    <row r="15" spans="1:29" x14ac:dyDescent="0.35">
      <c r="A15" s="19" t="s">
        <v>432</v>
      </c>
      <c r="B15" s="77">
        <v>3</v>
      </c>
      <c r="C15" s="30" t="str">
        <f t="shared" si="6"/>
        <v>Jasmine Hardy</v>
      </c>
      <c r="D15" s="30" t="str">
        <f t="shared" si="7"/>
        <v>Dacorum &amp; T</v>
      </c>
      <c r="E15" s="154">
        <v>13</v>
      </c>
      <c r="F15" s="146">
        <f>Decsheets!$V$7</f>
        <v>4</v>
      </c>
      <c r="G15" s="12"/>
      <c r="H15" s="12"/>
      <c r="I15" s="22"/>
      <c r="J15" s="18" t="str">
        <f t="shared" si="8"/>
        <v/>
      </c>
      <c r="K15" s="18" t="str">
        <f t="shared" si="8"/>
        <v/>
      </c>
      <c r="L15" s="18" t="str">
        <f t="shared" si="8"/>
        <v/>
      </c>
      <c r="M15" s="18">
        <f t="shared" si="8"/>
        <v>4</v>
      </c>
      <c r="N15" s="18" t="str">
        <f t="shared" si="8"/>
        <v/>
      </c>
      <c r="O15" s="18" t="str">
        <f t="shared" si="8"/>
        <v/>
      </c>
      <c r="P15" s="18" t="str">
        <f t="shared" si="8"/>
        <v/>
      </c>
      <c r="Q15" s="18" t="str">
        <f t="shared" si="8"/>
        <v/>
      </c>
      <c r="R15" s="18"/>
      <c r="S15" s="12"/>
      <c r="W15" s="169" t="str">
        <f t="shared" ref="W15:W20" si="9">$C30</f>
        <v>Ava McLoughlin</v>
      </c>
      <c r="X15" s="169" t="str">
        <f t="shared" ref="X15:X20" si="10">$D30</f>
        <v>Watford</v>
      </c>
      <c r="Y15" s="208">
        <f t="shared" ref="Y15:Y20" si="11">$E30</f>
        <v>27.1</v>
      </c>
      <c r="Z15" s="169"/>
      <c r="AA15" s="169" t="str">
        <f t="shared" ref="AA15:AA20" si="12">$C38</f>
        <v>Alina Cofie</v>
      </c>
      <c r="AB15" s="169" t="str">
        <f t="shared" ref="AB15:AB20" si="13">$D38</f>
        <v>Shaftesbury</v>
      </c>
      <c r="AC15" s="208">
        <f t="shared" ref="AC15:AC20" si="14">$E38</f>
        <v>28.3</v>
      </c>
    </row>
    <row r="16" spans="1:29" x14ac:dyDescent="0.35">
      <c r="A16" s="19" t="s">
        <v>428</v>
      </c>
      <c r="B16" s="77" t="s">
        <v>23</v>
      </c>
      <c r="C16" s="30" t="str">
        <f t="shared" si="6"/>
        <v>Scarlett Gammell</v>
      </c>
      <c r="D16" s="30" t="str">
        <f t="shared" si="7"/>
        <v>Watford</v>
      </c>
      <c r="E16" s="154">
        <v>13.3</v>
      </c>
      <c r="F16" s="146">
        <f>Decsheets!$V$8</f>
        <v>3</v>
      </c>
      <c r="G16" s="12"/>
      <c r="H16" s="12"/>
      <c r="I16" s="22"/>
      <c r="J16" s="18" t="str">
        <f t="shared" si="8"/>
        <v/>
      </c>
      <c r="K16" s="18">
        <f t="shared" si="8"/>
        <v>3</v>
      </c>
      <c r="L16" s="18" t="str">
        <f t="shared" si="8"/>
        <v/>
      </c>
      <c r="M16" s="18" t="str">
        <f t="shared" si="8"/>
        <v/>
      </c>
      <c r="N16" s="18" t="str">
        <f t="shared" si="8"/>
        <v/>
      </c>
      <c r="O16" s="18" t="str">
        <f t="shared" si="8"/>
        <v/>
      </c>
      <c r="P16" s="18" t="str">
        <f t="shared" si="8"/>
        <v/>
      </c>
      <c r="Q16" s="18" t="str">
        <f t="shared" si="8"/>
        <v/>
      </c>
      <c r="R16" s="18"/>
      <c r="S16" s="12"/>
      <c r="W16" s="169" t="str">
        <f t="shared" si="9"/>
        <v>Jasmine Hardy</v>
      </c>
      <c r="X16" s="169" t="str">
        <f t="shared" si="10"/>
        <v>Dacorum &amp; T</v>
      </c>
      <c r="Y16" s="208">
        <f t="shared" si="11"/>
        <v>27.1</v>
      </c>
      <c r="Z16" s="169"/>
      <c r="AA16" s="169" t="str">
        <f t="shared" si="12"/>
        <v>Izzy Stefanutto</v>
      </c>
      <c r="AB16" s="169" t="str">
        <f t="shared" si="13"/>
        <v>St Albans</v>
      </c>
      <c r="AC16" s="208">
        <f t="shared" si="14"/>
        <v>28.8</v>
      </c>
    </row>
    <row r="17" spans="1:29" x14ac:dyDescent="0.35">
      <c r="A17" s="19" t="s">
        <v>425</v>
      </c>
      <c r="B17" s="77" t="s">
        <v>24</v>
      </c>
      <c r="C17" s="30" t="str">
        <f t="shared" si="6"/>
        <v>Meeka Nightingale</v>
      </c>
      <c r="D17" s="30" t="str">
        <f t="shared" si="7"/>
        <v>St Albans</v>
      </c>
      <c r="E17" s="154">
        <v>13.5</v>
      </c>
      <c r="F17" s="146">
        <f>Decsheets!$V$9</f>
        <v>2</v>
      </c>
      <c r="G17" s="12"/>
      <c r="H17" s="12"/>
      <c r="I17" s="22"/>
      <c r="J17" s="18">
        <f t="shared" si="8"/>
        <v>2</v>
      </c>
      <c r="K17" s="18" t="str">
        <f t="shared" si="8"/>
        <v/>
      </c>
      <c r="L17" s="18" t="str">
        <f t="shared" si="8"/>
        <v/>
      </c>
      <c r="M17" s="18" t="str">
        <f t="shared" si="8"/>
        <v/>
      </c>
      <c r="N17" s="18" t="str">
        <f t="shared" si="8"/>
        <v/>
      </c>
      <c r="O17" s="18" t="str">
        <f t="shared" si="8"/>
        <v/>
      </c>
      <c r="P17" s="18" t="str">
        <f t="shared" si="8"/>
        <v/>
      </c>
      <c r="Q17" s="18" t="str">
        <f t="shared" si="8"/>
        <v/>
      </c>
      <c r="R17" s="18"/>
      <c r="S17" s="12"/>
      <c r="W17" s="169" t="str">
        <f t="shared" si="9"/>
        <v>Kyra Martin</v>
      </c>
      <c r="X17" s="169" t="str">
        <f t="shared" si="10"/>
        <v>HAWCS/Enfield</v>
      </c>
      <c r="Y17" s="208">
        <f t="shared" si="11"/>
        <v>27.2</v>
      </c>
      <c r="Z17" s="169"/>
      <c r="AA17" s="169" t="str">
        <f t="shared" si="12"/>
        <v/>
      </c>
      <c r="AB17" s="169" t="str">
        <f t="shared" si="13"/>
        <v/>
      </c>
      <c r="AC17" s="208" t="str">
        <f t="shared" si="14"/>
        <v>.</v>
      </c>
    </row>
    <row r="18" spans="1:29" x14ac:dyDescent="0.35">
      <c r="A18" s="19"/>
      <c r="B18" s="77" t="s">
        <v>25</v>
      </c>
      <c r="C18" s="30" t="str">
        <f t="shared" si="6"/>
        <v/>
      </c>
      <c r="D18" s="30" t="str">
        <f t="shared" si="7"/>
        <v/>
      </c>
      <c r="E18" s="154" t="s">
        <v>296</v>
      </c>
      <c r="F18" s="146">
        <f>Decsheets!$V$10</f>
        <v>1</v>
      </c>
      <c r="G18" s="12"/>
      <c r="H18" s="12"/>
      <c r="I18" s="22"/>
      <c r="J18" s="18" t="str">
        <f t="shared" si="8"/>
        <v/>
      </c>
      <c r="K18" s="18" t="str">
        <f t="shared" si="8"/>
        <v/>
      </c>
      <c r="L18" s="18" t="str">
        <f t="shared" si="8"/>
        <v/>
      </c>
      <c r="M18" s="18" t="str">
        <f t="shared" si="8"/>
        <v/>
      </c>
      <c r="N18" s="18" t="str">
        <f t="shared" si="8"/>
        <v/>
      </c>
      <c r="O18" s="18" t="str">
        <f t="shared" si="8"/>
        <v/>
      </c>
      <c r="P18" s="18" t="str">
        <f t="shared" si="8"/>
        <v/>
      </c>
      <c r="Q18" s="18" t="str">
        <f t="shared" si="8"/>
        <v/>
      </c>
      <c r="R18" s="18"/>
      <c r="S18" s="12"/>
      <c r="W18" s="169" t="str">
        <f t="shared" si="9"/>
        <v>Meeka Nightingale</v>
      </c>
      <c r="X18" s="169" t="str">
        <f t="shared" si="10"/>
        <v>St Albans</v>
      </c>
      <c r="Y18" s="208">
        <f t="shared" si="11"/>
        <v>27.9</v>
      </c>
      <c r="Z18" s="169"/>
      <c r="AA18" s="169" t="str">
        <f t="shared" si="12"/>
        <v/>
      </c>
      <c r="AB18" s="169" t="str">
        <f t="shared" si="13"/>
        <v/>
      </c>
      <c r="AC18" s="208" t="str">
        <f t="shared" si="14"/>
        <v>.</v>
      </c>
    </row>
    <row r="19" spans="1:29" x14ac:dyDescent="0.35">
      <c r="A19" s="19"/>
      <c r="B19" s="77">
        <v>7</v>
      </c>
      <c r="C19" s="30" t="str">
        <f t="shared" si="6"/>
        <v/>
      </c>
      <c r="D19" s="30" t="str">
        <f t="shared" si="7"/>
        <v/>
      </c>
      <c r="E19" s="154" t="s">
        <v>296</v>
      </c>
      <c r="F19" s="146">
        <v>1</v>
      </c>
      <c r="G19" s="12"/>
      <c r="H19" s="12"/>
      <c r="I19" s="22"/>
      <c r="J19" s="18" t="str">
        <f t="shared" si="8"/>
        <v/>
      </c>
      <c r="K19" s="18" t="str">
        <f t="shared" si="8"/>
        <v/>
      </c>
      <c r="L19" s="18" t="str">
        <f t="shared" si="8"/>
        <v/>
      </c>
      <c r="M19" s="18" t="str">
        <f t="shared" si="8"/>
        <v/>
      </c>
      <c r="N19" s="18" t="str">
        <f t="shared" si="8"/>
        <v/>
      </c>
      <c r="O19" s="18" t="str">
        <f t="shared" si="8"/>
        <v/>
      </c>
      <c r="P19" s="18" t="str">
        <f t="shared" si="8"/>
        <v/>
      </c>
      <c r="Q19" s="18" t="str">
        <f t="shared" si="8"/>
        <v/>
      </c>
      <c r="R19" s="18">
        <f>SUM(Decsheets!$V$5:$V$13)-(SUM(J13:P19))</f>
        <v>1</v>
      </c>
      <c r="S19" s="12"/>
      <c r="W19" s="169" t="str">
        <f t="shared" si="9"/>
        <v/>
      </c>
      <c r="X19" s="169" t="str">
        <f t="shared" si="10"/>
        <v/>
      </c>
      <c r="Y19" s="208" t="str">
        <f t="shared" si="11"/>
        <v>.</v>
      </c>
      <c r="Z19" s="169"/>
      <c r="AA19" s="169" t="str">
        <f t="shared" si="12"/>
        <v/>
      </c>
      <c r="AB19" s="169" t="str">
        <f t="shared" si="13"/>
        <v/>
      </c>
      <c r="AC19" s="208" t="str">
        <f t="shared" si="14"/>
        <v>.</v>
      </c>
    </row>
    <row r="20" spans="1:29" x14ac:dyDescent="0.35">
      <c r="A20" s="15" t="s">
        <v>2</v>
      </c>
      <c r="B20" s="76"/>
      <c r="C20" s="23" t="s">
        <v>139</v>
      </c>
      <c r="D20" s="151" t="s">
        <v>336</v>
      </c>
      <c r="E20" s="153" t="s">
        <v>296</v>
      </c>
      <c r="F20" s="144"/>
      <c r="G20" s="12"/>
      <c r="H20" s="12"/>
      <c r="I20" s="12"/>
      <c r="J20" s="18"/>
      <c r="K20" s="18"/>
      <c r="L20" s="18"/>
      <c r="M20" s="18"/>
      <c r="N20" s="18"/>
      <c r="O20" s="18"/>
      <c r="P20" s="18"/>
      <c r="Q20" s="18"/>
      <c r="R20" s="18"/>
      <c r="S20" s="12" t="s">
        <v>29</v>
      </c>
      <c r="W20" s="169" t="str">
        <f t="shared" si="9"/>
        <v/>
      </c>
      <c r="X20" s="169" t="str">
        <f t="shared" si="10"/>
        <v/>
      </c>
      <c r="Y20" s="208" t="str">
        <f t="shared" si="11"/>
        <v>.</v>
      </c>
      <c r="Z20" s="169"/>
      <c r="AA20" s="169" t="str">
        <f t="shared" si="12"/>
        <v/>
      </c>
      <c r="AB20" s="169" t="str">
        <f t="shared" si="13"/>
        <v/>
      </c>
      <c r="AC20" s="208" t="str">
        <f t="shared" si="14"/>
        <v>.</v>
      </c>
    </row>
    <row r="21" spans="1:29" x14ac:dyDescent="0.35">
      <c r="A21" s="24" t="s">
        <v>822</v>
      </c>
      <c r="B21" s="77">
        <v>1</v>
      </c>
      <c r="C21" s="30" t="str">
        <f t="shared" ref="C21:C27" si="15">IF(A21="","",VLOOKUP($A$20,IF(LEN(A21)=2,SWB,SWA),VLOOKUP(LEFT(A21,1),club,6,FALSE),FALSE))</f>
        <v>Ava McLoughlin</v>
      </c>
      <c r="D21" s="30" t="str">
        <f t="shared" ref="D21:D27" si="16">IF(A21="","",VLOOKUP(LEFT(A21,1),club,2,FALSE))</f>
        <v>Watford</v>
      </c>
      <c r="E21" s="154">
        <v>13</v>
      </c>
      <c r="F21" s="146">
        <f>Decsheets!$V$5</f>
        <v>6</v>
      </c>
      <c r="G21" s="12"/>
      <c r="H21" s="12"/>
      <c r="I21" s="22"/>
      <c r="J21" s="18" t="str">
        <f t="shared" ref="J21:Q27" si="17">IF($A21="","",IF(LEFT($A21,1)=J$12,$F21,""))</f>
        <v/>
      </c>
      <c r="K21" s="18">
        <f t="shared" si="17"/>
        <v>6</v>
      </c>
      <c r="L21" s="18" t="str">
        <f t="shared" si="17"/>
        <v/>
      </c>
      <c r="M21" s="18" t="str">
        <f t="shared" si="17"/>
        <v/>
      </c>
      <c r="N21" s="18" t="str">
        <f t="shared" si="17"/>
        <v/>
      </c>
      <c r="O21" s="18" t="str">
        <f t="shared" si="17"/>
        <v/>
      </c>
      <c r="P21" s="18" t="str">
        <f t="shared" si="17"/>
        <v/>
      </c>
      <c r="Q21" s="18" t="str">
        <f t="shared" si="17"/>
        <v/>
      </c>
      <c r="R21" s="18"/>
      <c r="S21" s="12"/>
      <c r="Y21" s="208"/>
      <c r="AC21" s="208"/>
    </row>
    <row r="22" spans="1:29" x14ac:dyDescent="0.35">
      <c r="A22" s="24" t="s">
        <v>825</v>
      </c>
      <c r="B22" s="77">
        <v>2</v>
      </c>
      <c r="C22" s="30" t="str">
        <f t="shared" si="15"/>
        <v>Fara Adio-Moses</v>
      </c>
      <c r="D22" s="30" t="str">
        <f t="shared" si="16"/>
        <v>Dacorum &amp; T</v>
      </c>
      <c r="E22" s="154">
        <v>13.2</v>
      </c>
      <c r="F22" s="146">
        <f>Decsheets!$V$6</f>
        <v>5</v>
      </c>
      <c r="G22" s="12"/>
      <c r="H22" s="12"/>
      <c r="I22" s="22"/>
      <c r="J22" s="18" t="str">
        <f t="shared" si="17"/>
        <v/>
      </c>
      <c r="K22" s="18" t="str">
        <f t="shared" si="17"/>
        <v/>
      </c>
      <c r="L22" s="18" t="str">
        <f t="shared" si="17"/>
        <v/>
      </c>
      <c r="M22" s="18">
        <f t="shared" si="17"/>
        <v>5</v>
      </c>
      <c r="N22" s="18" t="str">
        <f t="shared" si="17"/>
        <v/>
      </c>
      <c r="O22" s="18" t="str">
        <f t="shared" si="17"/>
        <v/>
      </c>
      <c r="P22" s="18" t="str">
        <f t="shared" si="17"/>
        <v/>
      </c>
      <c r="Q22" s="18" t="str">
        <f t="shared" si="17"/>
        <v/>
      </c>
      <c r="R22" s="18"/>
      <c r="S22" s="12"/>
      <c r="W22" s="167" t="s">
        <v>343</v>
      </c>
      <c r="Y22" s="208"/>
      <c r="AA22" s="167" t="s">
        <v>344</v>
      </c>
      <c r="AC22" s="208"/>
    </row>
    <row r="23" spans="1:29" x14ac:dyDescent="0.35">
      <c r="A23" s="24" t="s">
        <v>824</v>
      </c>
      <c r="B23" s="77">
        <v>3</v>
      </c>
      <c r="C23" s="30" t="str">
        <f t="shared" si="15"/>
        <v>Alina Cofie</v>
      </c>
      <c r="D23" s="30" t="str">
        <f t="shared" si="16"/>
        <v>Shaftesbury</v>
      </c>
      <c r="E23" s="154">
        <v>13.4</v>
      </c>
      <c r="F23" s="146">
        <f>Decsheets!$V$7</f>
        <v>4</v>
      </c>
      <c r="G23" s="12"/>
      <c r="H23" s="12"/>
      <c r="I23" s="22"/>
      <c r="J23" s="18" t="str">
        <f t="shared" si="17"/>
        <v/>
      </c>
      <c r="K23" s="18" t="str">
        <f t="shared" si="17"/>
        <v/>
      </c>
      <c r="L23" s="18" t="str">
        <f t="shared" si="17"/>
        <v/>
      </c>
      <c r="M23" s="18" t="str">
        <f t="shared" si="17"/>
        <v/>
      </c>
      <c r="N23" s="18">
        <f t="shared" si="17"/>
        <v>4</v>
      </c>
      <c r="O23" s="18" t="str">
        <f t="shared" si="17"/>
        <v/>
      </c>
      <c r="P23" s="18" t="str">
        <f t="shared" si="17"/>
        <v/>
      </c>
      <c r="Q23" s="18" t="str">
        <f t="shared" si="17"/>
        <v/>
      </c>
      <c r="R23" s="18"/>
      <c r="S23" s="12"/>
      <c r="W23" s="167" t="str">
        <f>$C45</f>
        <v>Natalie Cloy</v>
      </c>
      <c r="X23" s="167" t="str">
        <f>$D45</f>
        <v>Dacorum &amp; T</v>
      </c>
      <c r="Y23" s="208">
        <f>$E45</f>
        <v>43.3</v>
      </c>
      <c r="AA23" s="167" t="str">
        <f>$C53</f>
        <v xml:space="preserve">Lola McCann Ezekiel </v>
      </c>
      <c r="AB23" s="167" t="str">
        <f>$D53</f>
        <v>Shaftesbury</v>
      </c>
      <c r="AC23" s="208">
        <f>$E53</f>
        <v>45.6</v>
      </c>
    </row>
    <row r="24" spans="1:29" x14ac:dyDescent="0.35">
      <c r="A24" s="24" t="s">
        <v>823</v>
      </c>
      <c r="B24" s="77" t="s">
        <v>23</v>
      </c>
      <c r="C24" s="30" t="str">
        <f t="shared" si="15"/>
        <v>Lokyee Cheung</v>
      </c>
      <c r="D24" s="30" t="str">
        <f t="shared" si="16"/>
        <v>St Albans</v>
      </c>
      <c r="E24" s="154">
        <v>15.2</v>
      </c>
      <c r="F24" s="146">
        <f>Decsheets!$V$8</f>
        <v>3</v>
      </c>
      <c r="G24" s="12"/>
      <c r="H24" s="12"/>
      <c r="I24" s="22"/>
      <c r="J24" s="18">
        <f t="shared" si="17"/>
        <v>3</v>
      </c>
      <c r="K24" s="18" t="str">
        <f t="shared" si="17"/>
        <v/>
      </c>
      <c r="L24" s="18" t="str">
        <f t="shared" si="17"/>
        <v/>
      </c>
      <c r="M24" s="18" t="str">
        <f t="shared" si="17"/>
        <v/>
      </c>
      <c r="N24" s="18" t="str">
        <f t="shared" si="17"/>
        <v/>
      </c>
      <c r="O24" s="18" t="str">
        <f t="shared" si="17"/>
        <v/>
      </c>
      <c r="P24" s="18" t="str">
        <f t="shared" si="17"/>
        <v/>
      </c>
      <c r="Q24" s="18" t="str">
        <f t="shared" si="17"/>
        <v/>
      </c>
      <c r="R24" s="18"/>
      <c r="S24" s="12"/>
      <c r="W24" s="167" t="str">
        <f t="shared" ref="W24:W29" si="18">$C46</f>
        <v>Katie Savage</v>
      </c>
      <c r="X24" s="167" t="str">
        <f t="shared" ref="X24:X29" si="19">$D46</f>
        <v>Herts Phoenix</v>
      </c>
      <c r="Y24" s="208">
        <f t="shared" ref="Y24:Y29" si="20">$E46</f>
        <v>44.7</v>
      </c>
      <c r="AA24" s="167" t="str">
        <f t="shared" ref="AA24:AA29" si="21">$C54</f>
        <v>Daisy Marshall</v>
      </c>
      <c r="AB24" s="167" t="str">
        <f t="shared" ref="AB24:AB29" si="22">$D54</f>
        <v>HAWCS/Enfield</v>
      </c>
      <c r="AC24" s="208">
        <f t="shared" ref="AC24:AC29" si="23">$E54</f>
        <v>48.9</v>
      </c>
    </row>
    <row r="25" spans="1:29" x14ac:dyDescent="0.35">
      <c r="A25" s="24"/>
      <c r="B25" s="77" t="s">
        <v>24</v>
      </c>
      <c r="C25" s="30" t="str">
        <f t="shared" si="15"/>
        <v/>
      </c>
      <c r="D25" s="30" t="str">
        <f t="shared" si="16"/>
        <v/>
      </c>
      <c r="E25" s="154" t="s">
        <v>296</v>
      </c>
      <c r="F25" s="146">
        <f>Decsheets!$V$9</f>
        <v>2</v>
      </c>
      <c r="G25" s="12"/>
      <c r="H25" s="12"/>
      <c r="I25" s="22"/>
      <c r="J25" s="18" t="str">
        <f t="shared" si="17"/>
        <v/>
      </c>
      <c r="K25" s="18" t="str">
        <f t="shared" si="17"/>
        <v/>
      </c>
      <c r="L25" s="18" t="str">
        <f t="shared" si="17"/>
        <v/>
      </c>
      <c r="M25" s="18" t="str">
        <f t="shared" si="17"/>
        <v/>
      </c>
      <c r="N25" s="18" t="str">
        <f t="shared" si="17"/>
        <v/>
      </c>
      <c r="O25" s="18" t="str">
        <f t="shared" si="17"/>
        <v/>
      </c>
      <c r="P25" s="18" t="str">
        <f t="shared" si="17"/>
        <v/>
      </c>
      <c r="Q25" s="18" t="str">
        <f t="shared" si="17"/>
        <v/>
      </c>
      <c r="R25" s="18"/>
      <c r="S25" s="12"/>
      <c r="W25" s="167" t="str">
        <f t="shared" si="18"/>
        <v>Azaria Nwankwo</v>
      </c>
      <c r="X25" s="167" t="str">
        <f t="shared" si="19"/>
        <v>Shaftesbury</v>
      </c>
      <c r="Y25" s="208">
        <f t="shared" si="20"/>
        <v>45.1</v>
      </c>
      <c r="AA25" s="167" t="str">
        <f t="shared" si="21"/>
        <v/>
      </c>
      <c r="AB25" s="167" t="str">
        <f t="shared" si="22"/>
        <v/>
      </c>
      <c r="AC25" s="208" t="str">
        <f t="shared" si="23"/>
        <v>.</v>
      </c>
    </row>
    <row r="26" spans="1:29" x14ac:dyDescent="0.35">
      <c r="A26" s="24"/>
      <c r="B26" s="77" t="s">
        <v>25</v>
      </c>
      <c r="C26" s="30" t="str">
        <f t="shared" si="15"/>
        <v/>
      </c>
      <c r="D26" s="30" t="str">
        <f t="shared" si="16"/>
        <v/>
      </c>
      <c r="E26" s="154" t="s">
        <v>296</v>
      </c>
      <c r="F26" s="146">
        <f>Decsheets!$V$10</f>
        <v>1</v>
      </c>
      <c r="G26" s="12"/>
      <c r="H26" s="12"/>
      <c r="I26" s="22"/>
      <c r="J26" s="18" t="str">
        <f t="shared" si="17"/>
        <v/>
      </c>
      <c r="K26" s="18" t="str">
        <f t="shared" si="17"/>
        <v/>
      </c>
      <c r="L26" s="18" t="str">
        <f t="shared" si="17"/>
        <v/>
      </c>
      <c r="M26" s="18" t="str">
        <f t="shared" si="17"/>
        <v/>
      </c>
      <c r="N26" s="18" t="str">
        <f t="shared" si="17"/>
        <v/>
      </c>
      <c r="O26" s="18" t="str">
        <f t="shared" si="17"/>
        <v/>
      </c>
      <c r="P26" s="18" t="str">
        <f t="shared" si="17"/>
        <v/>
      </c>
      <c r="Q26" s="18" t="str">
        <f t="shared" si="17"/>
        <v/>
      </c>
      <c r="R26" s="18"/>
      <c r="S26" s="12"/>
      <c r="W26" s="167" t="str">
        <f t="shared" si="18"/>
        <v>Maia Smith</v>
      </c>
      <c r="X26" s="167" t="str">
        <f t="shared" si="19"/>
        <v>St Albans</v>
      </c>
      <c r="Y26" s="208">
        <f t="shared" si="20"/>
        <v>46.7</v>
      </c>
      <c r="AA26" s="167" t="str">
        <f t="shared" si="21"/>
        <v/>
      </c>
      <c r="AB26" s="167" t="str">
        <f t="shared" si="22"/>
        <v/>
      </c>
      <c r="AC26" s="208" t="str">
        <f t="shared" si="23"/>
        <v>.</v>
      </c>
    </row>
    <row r="27" spans="1:29" x14ac:dyDescent="0.35">
      <c r="A27" s="24"/>
      <c r="B27" s="77">
        <v>7</v>
      </c>
      <c r="C27" s="30" t="str">
        <f t="shared" si="15"/>
        <v/>
      </c>
      <c r="D27" s="30" t="str">
        <f t="shared" si="16"/>
        <v/>
      </c>
      <c r="E27" s="154" t="s">
        <v>296</v>
      </c>
      <c r="F27" s="146">
        <v>1</v>
      </c>
      <c r="G27" s="12"/>
      <c r="H27" s="12"/>
      <c r="I27" s="22"/>
      <c r="J27" s="18" t="str">
        <f t="shared" si="17"/>
        <v/>
      </c>
      <c r="K27" s="18" t="str">
        <f t="shared" si="17"/>
        <v/>
      </c>
      <c r="L27" s="18" t="str">
        <f t="shared" si="17"/>
        <v/>
      </c>
      <c r="M27" s="18" t="str">
        <f t="shared" si="17"/>
        <v/>
      </c>
      <c r="N27" s="18" t="str">
        <f t="shared" si="17"/>
        <v/>
      </c>
      <c r="O27" s="18" t="str">
        <f t="shared" si="17"/>
        <v/>
      </c>
      <c r="P27" s="18" t="str">
        <f t="shared" si="17"/>
        <v/>
      </c>
      <c r="Q27" s="18" t="str">
        <f t="shared" si="17"/>
        <v/>
      </c>
      <c r="R27" s="18">
        <f>SUM(Decsheets!$V$5:$V$13)-(SUM(J21:P27))</f>
        <v>3</v>
      </c>
      <c r="S27" s="12"/>
      <c r="W27" s="167" t="str">
        <f t="shared" si="18"/>
        <v>Jessica Downing</v>
      </c>
      <c r="X27" s="167" t="str">
        <f t="shared" si="19"/>
        <v>HAWCS/Enfield</v>
      </c>
      <c r="Y27" s="208">
        <f t="shared" si="20"/>
        <v>48.5</v>
      </c>
      <c r="AA27" s="167" t="str">
        <f t="shared" si="21"/>
        <v/>
      </c>
      <c r="AB27" s="167" t="str">
        <f t="shared" si="22"/>
        <v/>
      </c>
      <c r="AC27" s="208" t="str">
        <f t="shared" si="23"/>
        <v>.</v>
      </c>
    </row>
    <row r="28" spans="1:29" x14ac:dyDescent="0.35">
      <c r="A28" s="15" t="s">
        <v>3</v>
      </c>
      <c r="B28" s="76"/>
      <c r="C28" s="25" t="s">
        <v>140</v>
      </c>
      <c r="D28" s="151" t="s">
        <v>336</v>
      </c>
      <c r="E28" s="153" t="s">
        <v>296</v>
      </c>
      <c r="F28" s="144"/>
      <c r="G28" s="12"/>
      <c r="H28" s="12"/>
      <c r="I28" s="12"/>
      <c r="J28" s="18"/>
      <c r="K28" s="18"/>
      <c r="L28" s="18"/>
      <c r="M28" s="18"/>
      <c r="N28" s="18"/>
      <c r="O28" s="18"/>
      <c r="P28" s="18"/>
      <c r="Q28" s="18"/>
      <c r="R28" s="18"/>
      <c r="S28" s="12" t="s">
        <v>30</v>
      </c>
      <c r="W28" s="167" t="str">
        <f t="shared" si="18"/>
        <v/>
      </c>
      <c r="X28" s="167" t="str">
        <f t="shared" si="19"/>
        <v/>
      </c>
      <c r="Y28" s="208" t="str">
        <f t="shared" si="20"/>
        <v>.</v>
      </c>
      <c r="AA28" s="167" t="str">
        <f>$C58</f>
        <v/>
      </c>
      <c r="AB28" s="167" t="str">
        <f>$D58</f>
        <v/>
      </c>
      <c r="AC28" s="208" t="str">
        <f t="shared" si="23"/>
        <v>.</v>
      </c>
    </row>
    <row r="29" spans="1:29" x14ac:dyDescent="0.35">
      <c r="A29" s="24" t="s">
        <v>434</v>
      </c>
      <c r="B29" s="77">
        <v>1</v>
      </c>
      <c r="C29" s="20" t="str">
        <f t="shared" ref="C29:C35" si="24">IF(A29="","",VLOOKUP($A$28,IF(LEN(A29)=2,SWB,SWA),VLOOKUP(LEFT(A29,1),club,6,FALSE),FALSE))</f>
        <v>Anna Rose</v>
      </c>
      <c r="D29" s="30" t="str">
        <f t="shared" ref="D29:D35" si="25">IF(A29="","",VLOOKUP(LEFT(A29,1),club,2,FALSE))</f>
        <v>Shaftesbury</v>
      </c>
      <c r="E29" s="154">
        <v>25.8</v>
      </c>
      <c r="F29" s="146">
        <f>Decsheets!$V$5</f>
        <v>6</v>
      </c>
      <c r="G29" s="12"/>
      <c r="H29" s="12"/>
      <c r="I29" s="22"/>
      <c r="J29" s="18" t="str">
        <f t="shared" ref="J29:Q35" si="26">IF($A29="","",IF(LEFT($A29,1)=J$12,$F29,""))</f>
        <v/>
      </c>
      <c r="K29" s="18" t="str">
        <f t="shared" si="26"/>
        <v/>
      </c>
      <c r="L29" s="18" t="str">
        <f t="shared" si="26"/>
        <v/>
      </c>
      <c r="M29" s="18" t="str">
        <f t="shared" si="26"/>
        <v/>
      </c>
      <c r="N29" s="18">
        <f t="shared" si="26"/>
        <v>6</v>
      </c>
      <c r="O29" s="18" t="str">
        <f t="shared" si="26"/>
        <v/>
      </c>
      <c r="P29" s="18" t="str">
        <f t="shared" si="26"/>
        <v/>
      </c>
      <c r="Q29" s="18" t="str">
        <f t="shared" si="26"/>
        <v/>
      </c>
      <c r="R29" s="18"/>
      <c r="S29" s="12"/>
      <c r="W29" s="167" t="str">
        <f t="shared" si="18"/>
        <v/>
      </c>
      <c r="X29" s="167" t="str">
        <f t="shared" si="19"/>
        <v/>
      </c>
      <c r="Y29" s="208" t="str">
        <f t="shared" si="20"/>
        <v>.</v>
      </c>
      <c r="AA29" s="167" t="str">
        <f t="shared" si="21"/>
        <v/>
      </c>
      <c r="AB29" s="167" t="str">
        <f t="shared" si="22"/>
        <v/>
      </c>
      <c r="AC29" s="208" t="str">
        <f t="shared" si="23"/>
        <v>.</v>
      </c>
    </row>
    <row r="30" spans="1:29" x14ac:dyDescent="0.35">
      <c r="A30" s="24" t="s">
        <v>428</v>
      </c>
      <c r="B30" s="77">
        <v>2</v>
      </c>
      <c r="C30" s="20" t="str">
        <f t="shared" si="24"/>
        <v>Ava McLoughlin</v>
      </c>
      <c r="D30" s="30" t="str">
        <f t="shared" si="25"/>
        <v>Watford</v>
      </c>
      <c r="E30" s="154">
        <v>27.1</v>
      </c>
      <c r="F30" s="146">
        <f>Decsheets!$V$6</f>
        <v>5</v>
      </c>
      <c r="G30" s="12"/>
      <c r="H30" s="12"/>
      <c r="I30" s="22"/>
      <c r="J30" s="18" t="str">
        <f t="shared" si="26"/>
        <v/>
      </c>
      <c r="K30" s="18">
        <f t="shared" si="26"/>
        <v>5</v>
      </c>
      <c r="L30" s="18" t="str">
        <f t="shared" si="26"/>
        <v/>
      </c>
      <c r="M30" s="18" t="str">
        <f t="shared" si="26"/>
        <v/>
      </c>
      <c r="N30" s="18" t="str">
        <f t="shared" si="26"/>
        <v/>
      </c>
      <c r="O30" s="18" t="str">
        <f t="shared" si="26"/>
        <v/>
      </c>
      <c r="P30" s="18" t="str">
        <f t="shared" si="26"/>
        <v/>
      </c>
      <c r="Q30" s="18" t="str">
        <f t="shared" si="26"/>
        <v/>
      </c>
      <c r="R30" s="18"/>
      <c r="S30" s="12"/>
    </row>
    <row r="31" spans="1:29" x14ac:dyDescent="0.35">
      <c r="A31" s="24" t="s">
        <v>432</v>
      </c>
      <c r="B31" s="77">
        <v>3</v>
      </c>
      <c r="C31" s="20" t="str">
        <f t="shared" si="24"/>
        <v>Jasmine Hardy</v>
      </c>
      <c r="D31" s="30" t="str">
        <f t="shared" si="25"/>
        <v>Dacorum &amp; T</v>
      </c>
      <c r="E31" s="154">
        <v>27.1</v>
      </c>
      <c r="F31" s="146">
        <f>Decsheets!$V$7</f>
        <v>4</v>
      </c>
      <c r="G31" s="12"/>
      <c r="H31" s="12"/>
      <c r="I31" s="22"/>
      <c r="J31" s="18" t="str">
        <f t="shared" si="26"/>
        <v/>
      </c>
      <c r="K31" s="18" t="str">
        <f t="shared" si="26"/>
        <v/>
      </c>
      <c r="L31" s="18" t="str">
        <f t="shared" si="26"/>
        <v/>
      </c>
      <c r="M31" s="18">
        <f t="shared" si="26"/>
        <v>4</v>
      </c>
      <c r="N31" s="18" t="str">
        <f t="shared" si="26"/>
        <v/>
      </c>
      <c r="O31" s="18" t="str">
        <f t="shared" si="26"/>
        <v/>
      </c>
      <c r="P31" s="18" t="str">
        <f t="shared" si="26"/>
        <v/>
      </c>
      <c r="Q31" s="18" t="str">
        <f t="shared" si="26"/>
        <v/>
      </c>
      <c r="R31" s="18"/>
      <c r="S31" s="12"/>
      <c r="W31" s="167" t="s">
        <v>345</v>
      </c>
      <c r="AA31" s="167" t="s">
        <v>346</v>
      </c>
    </row>
    <row r="32" spans="1:29" x14ac:dyDescent="0.35">
      <c r="A32" s="24" t="s">
        <v>386</v>
      </c>
      <c r="B32" s="77" t="s">
        <v>23</v>
      </c>
      <c r="C32" s="20" t="str">
        <f t="shared" si="24"/>
        <v>Kyra Martin</v>
      </c>
      <c r="D32" s="30" t="str">
        <f t="shared" si="25"/>
        <v>HAWCS/Enfield</v>
      </c>
      <c r="E32" s="154">
        <v>27.2</v>
      </c>
      <c r="F32" s="146">
        <f>Decsheets!$V$8</f>
        <v>3</v>
      </c>
      <c r="G32" s="12"/>
      <c r="H32" s="12"/>
      <c r="I32" s="22"/>
      <c r="J32" s="18" t="str">
        <f t="shared" si="26"/>
        <v/>
      </c>
      <c r="K32" s="18" t="str">
        <f t="shared" si="26"/>
        <v/>
      </c>
      <c r="L32" s="18" t="str">
        <f t="shared" si="26"/>
        <v/>
      </c>
      <c r="M32" s="18" t="str">
        <f t="shared" si="26"/>
        <v/>
      </c>
      <c r="N32" s="18" t="str">
        <f t="shared" si="26"/>
        <v/>
      </c>
      <c r="O32" s="18">
        <f t="shared" si="26"/>
        <v>3</v>
      </c>
      <c r="P32" s="18" t="str">
        <f t="shared" si="26"/>
        <v/>
      </c>
      <c r="Q32" s="18" t="str">
        <f t="shared" si="26"/>
        <v/>
      </c>
      <c r="R32" s="18"/>
      <c r="S32" s="12"/>
      <c r="W32" s="167" t="str">
        <f>$C61</f>
        <v>Grace Milnes</v>
      </c>
      <c r="X32" s="167" t="str">
        <f>$D61</f>
        <v>Dacorum &amp; T</v>
      </c>
      <c r="Y32" s="168" t="str">
        <f>$E61</f>
        <v>2:20.7</v>
      </c>
      <c r="AA32" s="167" t="str">
        <f>$C69</f>
        <v xml:space="preserve">Asher Horbacki </v>
      </c>
      <c r="AB32" s="167" t="str">
        <f>$D69</f>
        <v>Shaftesbury</v>
      </c>
      <c r="AC32" s="168" t="str">
        <f>$E69</f>
        <v>2:47.0</v>
      </c>
    </row>
    <row r="33" spans="1:29" x14ac:dyDescent="0.35">
      <c r="A33" s="24" t="s">
        <v>425</v>
      </c>
      <c r="B33" s="77" t="s">
        <v>24</v>
      </c>
      <c r="C33" s="20" t="str">
        <f t="shared" si="24"/>
        <v>Meeka Nightingale</v>
      </c>
      <c r="D33" s="30" t="str">
        <f t="shared" si="25"/>
        <v>St Albans</v>
      </c>
      <c r="E33" s="154">
        <v>27.9</v>
      </c>
      <c r="F33" s="146">
        <f>Decsheets!$V$9</f>
        <v>2</v>
      </c>
      <c r="G33" s="12"/>
      <c r="H33" s="12"/>
      <c r="I33" s="22"/>
      <c r="J33" s="18">
        <f t="shared" si="26"/>
        <v>2</v>
      </c>
      <c r="K33" s="18" t="str">
        <f t="shared" si="26"/>
        <v/>
      </c>
      <c r="L33" s="18" t="str">
        <f t="shared" si="26"/>
        <v/>
      </c>
      <c r="M33" s="18" t="str">
        <f t="shared" si="26"/>
        <v/>
      </c>
      <c r="N33" s="18" t="str">
        <f t="shared" si="26"/>
        <v/>
      </c>
      <c r="O33" s="18" t="str">
        <f t="shared" si="26"/>
        <v/>
      </c>
      <c r="P33" s="18" t="str">
        <f t="shared" si="26"/>
        <v/>
      </c>
      <c r="Q33" s="18" t="str">
        <f t="shared" si="26"/>
        <v/>
      </c>
      <c r="R33" s="18"/>
      <c r="S33" s="12"/>
      <c r="W33" s="167" t="str">
        <f t="shared" ref="W33:W38" si="27">$C62</f>
        <v>Katie Savage</v>
      </c>
      <c r="X33" s="167" t="str">
        <f t="shared" ref="X33:X38" si="28">$D62</f>
        <v>Herts Phoenix</v>
      </c>
      <c r="Y33" s="168" t="str">
        <f t="shared" ref="Y33:Y38" si="29">$E62</f>
        <v>2:24.4</v>
      </c>
      <c r="AA33" s="167" t="str">
        <f t="shared" ref="AA33:AA38" si="30">$C70</f>
        <v/>
      </c>
      <c r="AB33" s="167" t="str">
        <f t="shared" ref="AB33:AB38" si="31">$D70</f>
        <v/>
      </c>
      <c r="AC33" s="168" t="str">
        <f t="shared" ref="AC33:AC38" si="32">$E70</f>
        <v>.</v>
      </c>
    </row>
    <row r="34" spans="1:29" x14ac:dyDescent="0.35">
      <c r="A34" s="24"/>
      <c r="B34" s="77" t="s">
        <v>25</v>
      </c>
      <c r="C34" s="20" t="str">
        <f t="shared" si="24"/>
        <v/>
      </c>
      <c r="D34" s="30" t="str">
        <f t="shared" si="25"/>
        <v/>
      </c>
      <c r="E34" s="154" t="s">
        <v>296</v>
      </c>
      <c r="F34" s="146">
        <f>Decsheets!$V$10</f>
        <v>1</v>
      </c>
      <c r="G34" s="12"/>
      <c r="H34" s="12"/>
      <c r="I34" s="22"/>
      <c r="J34" s="18" t="str">
        <f t="shared" si="26"/>
        <v/>
      </c>
      <c r="K34" s="18" t="str">
        <f t="shared" si="26"/>
        <v/>
      </c>
      <c r="L34" s="18" t="str">
        <f t="shared" si="26"/>
        <v/>
      </c>
      <c r="M34" s="18" t="str">
        <f t="shared" si="26"/>
        <v/>
      </c>
      <c r="N34" s="18" t="str">
        <f t="shared" si="26"/>
        <v/>
      </c>
      <c r="O34" s="18" t="str">
        <f t="shared" si="26"/>
        <v/>
      </c>
      <c r="P34" s="18" t="str">
        <f t="shared" si="26"/>
        <v/>
      </c>
      <c r="Q34" s="18" t="str">
        <f t="shared" si="26"/>
        <v/>
      </c>
      <c r="R34" s="18"/>
      <c r="S34" s="12"/>
      <c r="W34" s="167" t="str">
        <f t="shared" si="27"/>
        <v>Rachel Pearlman</v>
      </c>
      <c r="X34" s="167" t="str">
        <f t="shared" si="28"/>
        <v>Shaftesbury</v>
      </c>
      <c r="Y34" s="168" t="str">
        <f t="shared" si="29"/>
        <v>2:32.2</v>
      </c>
      <c r="AA34" s="167" t="str">
        <f t="shared" si="30"/>
        <v/>
      </c>
      <c r="AB34" s="167" t="str">
        <f t="shared" si="31"/>
        <v/>
      </c>
      <c r="AC34" s="168" t="str">
        <f t="shared" si="32"/>
        <v>.</v>
      </c>
    </row>
    <row r="35" spans="1:29" x14ac:dyDescent="0.35">
      <c r="A35" s="24"/>
      <c r="B35" s="77">
        <v>7</v>
      </c>
      <c r="C35" s="20" t="str">
        <f t="shared" si="24"/>
        <v/>
      </c>
      <c r="D35" s="30" t="str">
        <f t="shared" si="25"/>
        <v/>
      </c>
      <c r="E35" s="154" t="s">
        <v>296</v>
      </c>
      <c r="F35" s="146">
        <v>1</v>
      </c>
      <c r="G35" s="12"/>
      <c r="H35" s="12"/>
      <c r="I35" s="22"/>
      <c r="J35" s="18" t="str">
        <f t="shared" si="26"/>
        <v/>
      </c>
      <c r="K35" s="18" t="str">
        <f t="shared" si="26"/>
        <v/>
      </c>
      <c r="L35" s="18" t="str">
        <f t="shared" si="26"/>
        <v/>
      </c>
      <c r="M35" s="18" t="str">
        <f t="shared" si="26"/>
        <v/>
      </c>
      <c r="N35" s="18" t="str">
        <f t="shared" si="26"/>
        <v/>
      </c>
      <c r="O35" s="18" t="str">
        <f t="shared" si="26"/>
        <v/>
      </c>
      <c r="P35" s="18" t="str">
        <f t="shared" si="26"/>
        <v/>
      </c>
      <c r="Q35" s="18" t="str">
        <f t="shared" si="26"/>
        <v/>
      </c>
      <c r="R35" s="18">
        <f>SUM(Decsheets!$V$5:$V$13)-(SUM(J29:P35))</f>
        <v>1</v>
      </c>
      <c r="S35" s="12"/>
      <c r="W35" s="167" t="str">
        <f t="shared" si="27"/>
        <v>Ami O'Sullivan</v>
      </c>
      <c r="X35" s="167" t="str">
        <f t="shared" si="28"/>
        <v>Watford</v>
      </c>
      <c r="Y35" s="168" t="str">
        <f t="shared" si="29"/>
        <v>2:56.7</v>
      </c>
      <c r="AA35" s="167" t="str">
        <f t="shared" si="30"/>
        <v/>
      </c>
      <c r="AB35" s="167" t="str">
        <f t="shared" si="31"/>
        <v/>
      </c>
      <c r="AC35" s="168" t="str">
        <f t="shared" si="32"/>
        <v>.</v>
      </c>
    </row>
    <row r="36" spans="1:29" x14ac:dyDescent="0.35">
      <c r="A36" s="15" t="s">
        <v>3</v>
      </c>
      <c r="B36" s="76"/>
      <c r="C36" s="23" t="s">
        <v>141</v>
      </c>
      <c r="D36" s="151" t="s">
        <v>336</v>
      </c>
      <c r="E36" s="153" t="s">
        <v>296</v>
      </c>
      <c r="F36" s="144"/>
      <c r="G36" s="12"/>
      <c r="H36" s="12"/>
      <c r="I36" s="12"/>
      <c r="J36" s="18"/>
      <c r="K36" s="18"/>
      <c r="L36" s="18"/>
      <c r="M36" s="18"/>
      <c r="N36" s="18"/>
      <c r="O36" s="18"/>
      <c r="P36" s="18"/>
      <c r="Q36" s="18"/>
      <c r="R36" s="18"/>
      <c r="S36" s="12" t="s">
        <v>31</v>
      </c>
      <c r="W36" s="167" t="str">
        <f t="shared" si="27"/>
        <v/>
      </c>
      <c r="X36" s="167" t="str">
        <f t="shared" si="28"/>
        <v/>
      </c>
      <c r="Y36" s="168" t="str">
        <f t="shared" si="29"/>
        <v>.</v>
      </c>
      <c r="AA36" s="167" t="str">
        <f t="shared" si="30"/>
        <v/>
      </c>
      <c r="AB36" s="167" t="str">
        <f t="shared" si="31"/>
        <v/>
      </c>
      <c r="AC36" s="168" t="str">
        <f t="shared" si="32"/>
        <v>.</v>
      </c>
    </row>
    <row r="37" spans="1:29" x14ac:dyDescent="0.35">
      <c r="A37" s="19" t="s">
        <v>825</v>
      </c>
      <c r="B37" s="77">
        <v>1</v>
      </c>
      <c r="C37" s="30" t="str">
        <f t="shared" ref="C37:C43" si="33">IF(A37="","",VLOOKUP($A$36,IF(LEN(A37)=2,SWB,SWA),VLOOKUP(LEFT(A37,1),club,6,FALSE),FALSE))</f>
        <v>Fara Adio-Moses</v>
      </c>
      <c r="D37" s="20" t="str">
        <f t="shared" ref="D37:D43" si="34">IF(A37="","",VLOOKUP(LEFT(A37,1),club,2,FALSE))</f>
        <v>Dacorum &amp; T</v>
      </c>
      <c r="E37" s="154">
        <v>27.4</v>
      </c>
      <c r="F37" s="146">
        <f>Decsheets!$V$5</f>
        <v>6</v>
      </c>
      <c r="G37" s="12"/>
      <c r="H37" s="12"/>
      <c r="I37" s="22"/>
      <c r="J37" s="18" t="str">
        <f t="shared" ref="J37:Q43" si="35">IF($A37="","",IF(LEFT($A37,1)=J$12,$F37,""))</f>
        <v/>
      </c>
      <c r="K37" s="18" t="str">
        <f t="shared" si="35"/>
        <v/>
      </c>
      <c r="L37" s="18" t="str">
        <f t="shared" si="35"/>
        <v/>
      </c>
      <c r="M37" s="18">
        <f t="shared" si="35"/>
        <v>6</v>
      </c>
      <c r="N37" s="18" t="str">
        <f t="shared" si="35"/>
        <v/>
      </c>
      <c r="O37" s="18" t="str">
        <f t="shared" si="35"/>
        <v/>
      </c>
      <c r="P37" s="18" t="str">
        <f t="shared" si="35"/>
        <v/>
      </c>
      <c r="Q37" s="18" t="str">
        <f t="shared" si="35"/>
        <v/>
      </c>
      <c r="R37" s="18"/>
      <c r="S37" s="12"/>
      <c r="W37" s="167" t="str">
        <f t="shared" si="27"/>
        <v/>
      </c>
      <c r="X37" s="167" t="str">
        <f t="shared" si="28"/>
        <v/>
      </c>
      <c r="Y37" s="168" t="str">
        <f t="shared" si="29"/>
        <v>.</v>
      </c>
      <c r="AA37" s="167" t="str">
        <f t="shared" si="30"/>
        <v/>
      </c>
      <c r="AB37" s="167" t="str">
        <f t="shared" si="31"/>
        <v/>
      </c>
      <c r="AC37" s="168" t="str">
        <f t="shared" si="32"/>
        <v>.</v>
      </c>
    </row>
    <row r="38" spans="1:29" x14ac:dyDescent="0.35">
      <c r="A38" s="19" t="s">
        <v>824</v>
      </c>
      <c r="B38" s="77">
        <v>2</v>
      </c>
      <c r="C38" s="30" t="str">
        <f t="shared" si="33"/>
        <v>Alina Cofie</v>
      </c>
      <c r="D38" s="20" t="str">
        <f t="shared" si="34"/>
        <v>Shaftesbury</v>
      </c>
      <c r="E38" s="154">
        <v>28.3</v>
      </c>
      <c r="F38" s="146">
        <f>Decsheets!$V$6</f>
        <v>5</v>
      </c>
      <c r="G38" s="12"/>
      <c r="H38" s="12"/>
      <c r="I38" s="22"/>
      <c r="J38" s="18" t="str">
        <f t="shared" si="35"/>
        <v/>
      </c>
      <c r="K38" s="18" t="str">
        <f t="shared" si="35"/>
        <v/>
      </c>
      <c r="L38" s="18" t="str">
        <f t="shared" si="35"/>
        <v/>
      </c>
      <c r="M38" s="18" t="str">
        <f t="shared" si="35"/>
        <v/>
      </c>
      <c r="N38" s="18">
        <f t="shared" si="35"/>
        <v>5</v>
      </c>
      <c r="O38" s="18" t="str">
        <f t="shared" si="35"/>
        <v/>
      </c>
      <c r="P38" s="18" t="str">
        <f t="shared" si="35"/>
        <v/>
      </c>
      <c r="Q38" s="18" t="str">
        <f t="shared" si="35"/>
        <v/>
      </c>
      <c r="R38" s="18"/>
      <c r="S38" s="12"/>
      <c r="W38" s="167" t="str">
        <f t="shared" si="27"/>
        <v/>
      </c>
      <c r="X38" s="167" t="str">
        <f t="shared" si="28"/>
        <v/>
      </c>
      <c r="Y38" s="168" t="str">
        <f t="shared" si="29"/>
        <v>.</v>
      </c>
      <c r="AA38" s="167" t="str">
        <f t="shared" si="30"/>
        <v/>
      </c>
      <c r="AB38" s="167" t="str">
        <f t="shared" si="31"/>
        <v/>
      </c>
      <c r="AC38" s="168" t="str">
        <f t="shared" si="32"/>
        <v>.</v>
      </c>
    </row>
    <row r="39" spans="1:29" x14ac:dyDescent="0.35">
      <c r="A39" s="19" t="s">
        <v>823</v>
      </c>
      <c r="B39" s="77">
        <v>3</v>
      </c>
      <c r="C39" s="30" t="str">
        <f t="shared" si="33"/>
        <v>Izzy Stefanutto</v>
      </c>
      <c r="D39" s="20" t="str">
        <f t="shared" si="34"/>
        <v>St Albans</v>
      </c>
      <c r="E39" s="154">
        <v>28.8</v>
      </c>
      <c r="F39" s="146">
        <f>Decsheets!$V$7</f>
        <v>4</v>
      </c>
      <c r="G39" s="12"/>
      <c r="H39" s="12"/>
      <c r="I39" s="22"/>
      <c r="J39" s="18">
        <f t="shared" si="35"/>
        <v>4</v>
      </c>
      <c r="K39" s="18" t="str">
        <f t="shared" si="35"/>
        <v/>
      </c>
      <c r="L39" s="18" t="str">
        <f t="shared" si="35"/>
        <v/>
      </c>
      <c r="M39" s="18" t="str">
        <f t="shared" si="35"/>
        <v/>
      </c>
      <c r="N39" s="18" t="str">
        <f t="shared" si="35"/>
        <v/>
      </c>
      <c r="O39" s="18" t="str">
        <f t="shared" si="35"/>
        <v/>
      </c>
      <c r="P39" s="18" t="str">
        <f t="shared" si="35"/>
        <v/>
      </c>
      <c r="Q39" s="18" t="str">
        <f t="shared" si="35"/>
        <v/>
      </c>
      <c r="R39" s="18"/>
      <c r="S39" s="12"/>
    </row>
    <row r="40" spans="1:29" x14ac:dyDescent="0.35">
      <c r="A40" s="19"/>
      <c r="B40" s="77" t="s">
        <v>23</v>
      </c>
      <c r="C40" s="30" t="str">
        <f t="shared" si="33"/>
        <v/>
      </c>
      <c r="D40" s="20" t="str">
        <f t="shared" si="34"/>
        <v/>
      </c>
      <c r="E40" s="154" t="s">
        <v>296</v>
      </c>
      <c r="F40" s="146">
        <f>Decsheets!$V$8</f>
        <v>3</v>
      </c>
      <c r="G40" s="12"/>
      <c r="H40" s="12"/>
      <c r="I40" s="22"/>
      <c r="J40" s="18" t="str">
        <f t="shared" si="35"/>
        <v/>
      </c>
      <c r="K40" s="18" t="str">
        <f t="shared" si="35"/>
        <v/>
      </c>
      <c r="L40" s="18" t="str">
        <f t="shared" si="35"/>
        <v/>
      </c>
      <c r="M40" s="18" t="str">
        <f t="shared" si="35"/>
        <v/>
      </c>
      <c r="N40" s="18" t="str">
        <f t="shared" si="35"/>
        <v/>
      </c>
      <c r="O40" s="18" t="str">
        <f t="shared" si="35"/>
        <v/>
      </c>
      <c r="P40" s="18" t="str">
        <f t="shared" si="35"/>
        <v/>
      </c>
      <c r="Q40" s="18" t="str">
        <f t="shared" si="35"/>
        <v/>
      </c>
      <c r="R40" s="18"/>
      <c r="S40" s="12"/>
      <c r="W40" s="167" t="s">
        <v>347</v>
      </c>
      <c r="AA40" s="167" t="s">
        <v>348</v>
      </c>
    </row>
    <row r="41" spans="1:29" x14ac:dyDescent="0.35">
      <c r="A41" s="19"/>
      <c r="B41" s="77" t="s">
        <v>24</v>
      </c>
      <c r="C41" s="30" t="str">
        <f t="shared" si="33"/>
        <v/>
      </c>
      <c r="D41" s="20" t="str">
        <f t="shared" si="34"/>
        <v/>
      </c>
      <c r="E41" s="154" t="s">
        <v>296</v>
      </c>
      <c r="F41" s="146">
        <f>Decsheets!$V$9</f>
        <v>2</v>
      </c>
      <c r="G41" s="12"/>
      <c r="H41" s="12"/>
      <c r="I41" s="22"/>
      <c r="J41" s="18" t="str">
        <f t="shared" si="35"/>
        <v/>
      </c>
      <c r="K41" s="18" t="str">
        <f t="shared" si="35"/>
        <v/>
      </c>
      <c r="L41" s="18" t="str">
        <f t="shared" si="35"/>
        <v/>
      </c>
      <c r="M41" s="18" t="str">
        <f t="shared" si="35"/>
        <v/>
      </c>
      <c r="N41" s="18" t="str">
        <f t="shared" si="35"/>
        <v/>
      </c>
      <c r="O41" s="18" t="str">
        <f t="shared" si="35"/>
        <v/>
      </c>
      <c r="P41" s="18" t="str">
        <f t="shared" si="35"/>
        <v/>
      </c>
      <c r="Q41" s="18" t="str">
        <f t="shared" si="35"/>
        <v/>
      </c>
      <c r="R41" s="18"/>
      <c r="S41" s="12"/>
      <c r="W41" s="167" t="str">
        <f>$C77</f>
        <v>Indie Frost</v>
      </c>
      <c r="X41" s="167" t="str">
        <f>$D77</f>
        <v>Dacorum &amp; T</v>
      </c>
      <c r="Y41" s="168" t="str">
        <f>$E77</f>
        <v>5:01.1</v>
      </c>
      <c r="AA41" s="167" t="str">
        <f>$C85</f>
        <v>Florence Crowley</v>
      </c>
      <c r="AB41" s="167" t="str">
        <f>$D85</f>
        <v>Dacorum &amp; T</v>
      </c>
      <c r="AC41" s="168" t="str">
        <f>$E85</f>
        <v>5:16.0</v>
      </c>
    </row>
    <row r="42" spans="1:29" x14ac:dyDescent="0.35">
      <c r="A42" s="19"/>
      <c r="B42" s="77" t="s">
        <v>25</v>
      </c>
      <c r="C42" s="30" t="str">
        <f t="shared" si="33"/>
        <v/>
      </c>
      <c r="D42" s="20" t="str">
        <f t="shared" si="34"/>
        <v/>
      </c>
      <c r="E42" s="154" t="s">
        <v>296</v>
      </c>
      <c r="F42" s="146">
        <f>Decsheets!$V$10</f>
        <v>1</v>
      </c>
      <c r="G42" s="12"/>
      <c r="H42" s="12"/>
      <c r="I42" s="22"/>
      <c r="J42" s="18" t="str">
        <f t="shared" si="35"/>
        <v/>
      </c>
      <c r="K42" s="18" t="str">
        <f t="shared" si="35"/>
        <v/>
      </c>
      <c r="L42" s="18" t="str">
        <f t="shared" si="35"/>
        <v/>
      </c>
      <c r="M42" s="18" t="str">
        <f t="shared" si="35"/>
        <v/>
      </c>
      <c r="N42" s="18" t="str">
        <f t="shared" si="35"/>
        <v/>
      </c>
      <c r="O42" s="18" t="str">
        <f t="shared" si="35"/>
        <v/>
      </c>
      <c r="P42" s="18" t="str">
        <f t="shared" si="35"/>
        <v/>
      </c>
      <c r="Q42" s="18" t="str">
        <f t="shared" si="35"/>
        <v/>
      </c>
      <c r="R42" s="18"/>
      <c r="S42" s="12"/>
      <c r="W42" s="167" t="str">
        <f t="shared" ref="W42:W47" si="36">$C78</f>
        <v/>
      </c>
      <c r="X42" s="167" t="str">
        <f t="shared" ref="X42:X47" si="37">$D78</f>
        <v/>
      </c>
      <c r="Y42" s="168" t="str">
        <f t="shared" ref="Y42:Y47" si="38">$E78</f>
        <v>.</v>
      </c>
      <c r="AA42" s="167" t="str">
        <f t="shared" ref="AA42:AA47" si="39">$C86</f>
        <v/>
      </c>
      <c r="AB42" s="167" t="str">
        <f t="shared" ref="AB42:AB47" si="40">$D86</f>
        <v/>
      </c>
      <c r="AC42" s="168" t="str">
        <f t="shared" ref="AC42:AC47" si="41">$E86</f>
        <v>.</v>
      </c>
    </row>
    <row r="43" spans="1:29" x14ac:dyDescent="0.35">
      <c r="A43" s="19"/>
      <c r="B43" s="77">
        <v>7</v>
      </c>
      <c r="C43" s="30" t="str">
        <f t="shared" si="33"/>
        <v/>
      </c>
      <c r="D43" s="20" t="str">
        <f t="shared" si="34"/>
        <v/>
      </c>
      <c r="E43" s="154" t="s">
        <v>296</v>
      </c>
      <c r="F43" s="146">
        <v>1</v>
      </c>
      <c r="G43" s="12"/>
      <c r="H43" s="12"/>
      <c r="I43" s="22"/>
      <c r="J43" s="18" t="str">
        <f t="shared" si="35"/>
        <v/>
      </c>
      <c r="K43" s="18" t="str">
        <f t="shared" si="35"/>
        <v/>
      </c>
      <c r="L43" s="18" t="str">
        <f t="shared" si="35"/>
        <v/>
      </c>
      <c r="M43" s="18" t="str">
        <f t="shared" si="35"/>
        <v/>
      </c>
      <c r="N43" s="18" t="str">
        <f t="shared" si="35"/>
        <v/>
      </c>
      <c r="O43" s="18" t="str">
        <f t="shared" si="35"/>
        <v/>
      </c>
      <c r="P43" s="18" t="str">
        <f t="shared" si="35"/>
        <v/>
      </c>
      <c r="Q43" s="18" t="str">
        <f t="shared" si="35"/>
        <v/>
      </c>
      <c r="R43" s="18">
        <f>SUM(Decsheets!$V$5:$V$13)-(SUM(J37:P43))</f>
        <v>6</v>
      </c>
      <c r="S43" s="12"/>
      <c r="W43" s="167" t="str">
        <f t="shared" si="36"/>
        <v/>
      </c>
      <c r="X43" s="167" t="str">
        <f t="shared" si="37"/>
        <v/>
      </c>
      <c r="Y43" s="168" t="str">
        <f t="shared" si="38"/>
        <v>.</v>
      </c>
      <c r="AA43" s="167" t="str">
        <f t="shared" si="39"/>
        <v/>
      </c>
      <c r="AB43" s="167" t="str">
        <f t="shared" si="40"/>
        <v/>
      </c>
      <c r="AC43" s="168" t="str">
        <f t="shared" si="41"/>
        <v>.</v>
      </c>
    </row>
    <row r="44" spans="1:29" s="2" customFormat="1" x14ac:dyDescent="0.35">
      <c r="A44" s="15" t="s">
        <v>86</v>
      </c>
      <c r="B44" s="76"/>
      <c r="C44" s="25" t="s">
        <v>160</v>
      </c>
      <c r="D44" s="26"/>
      <c r="E44" s="160" t="s">
        <v>296</v>
      </c>
      <c r="F44" s="144"/>
      <c r="G44" s="12"/>
      <c r="H44" s="12"/>
      <c r="I44" s="12"/>
      <c r="J44" s="18"/>
      <c r="K44" s="18"/>
      <c r="L44" s="18"/>
      <c r="M44" s="18"/>
      <c r="N44" s="18"/>
      <c r="O44" s="18"/>
      <c r="P44" s="18"/>
      <c r="Q44" s="18"/>
      <c r="R44" s="18"/>
      <c r="S44" s="12" t="s">
        <v>109</v>
      </c>
      <c r="W44" s="167" t="str">
        <f t="shared" si="36"/>
        <v/>
      </c>
      <c r="X44" s="167" t="str">
        <f t="shared" si="37"/>
        <v/>
      </c>
      <c r="Y44" s="168" t="str">
        <f t="shared" si="38"/>
        <v>.</v>
      </c>
      <c r="Z44" s="167"/>
      <c r="AA44" s="167" t="str">
        <f t="shared" si="39"/>
        <v/>
      </c>
      <c r="AB44" s="167" t="str">
        <f t="shared" si="40"/>
        <v/>
      </c>
      <c r="AC44" s="168" t="str">
        <f t="shared" si="41"/>
        <v>.</v>
      </c>
    </row>
    <row r="45" spans="1:29" x14ac:dyDescent="0.35">
      <c r="A45" s="5" t="s">
        <v>432</v>
      </c>
      <c r="B45" s="77">
        <v>1</v>
      </c>
      <c r="C45" s="20" t="str">
        <f t="shared" ref="C45:C51" si="42">IF(A45="","",VLOOKUP($A$44,IF(LEN(A45)=2,SWB,SWA),VLOOKUP(LEFT(A45,1),club,6,FALSE),FALSE))</f>
        <v>Natalie Cloy</v>
      </c>
      <c r="D45" s="20" t="str">
        <f t="shared" ref="D45:D51" si="43">IF(A45="","",VLOOKUP(LEFT(A45,1),club,2,FALSE))</f>
        <v>Dacorum &amp; T</v>
      </c>
      <c r="E45" s="154">
        <v>43.3</v>
      </c>
      <c r="F45" s="146">
        <f>Decsheets!$V$5</f>
        <v>6</v>
      </c>
      <c r="G45" s="12"/>
      <c r="H45" s="12"/>
      <c r="I45" s="22"/>
      <c r="J45" s="18" t="str">
        <f t="shared" ref="J45:Q51" si="44">IF($A45="","",IF(LEFT($A45,1)=J$12,$F45,""))</f>
        <v/>
      </c>
      <c r="K45" s="18" t="str">
        <f t="shared" si="44"/>
        <v/>
      </c>
      <c r="L45" s="18" t="str">
        <f t="shared" si="44"/>
        <v/>
      </c>
      <c r="M45" s="18">
        <f t="shared" si="44"/>
        <v>6</v>
      </c>
      <c r="N45" s="18" t="str">
        <f t="shared" si="44"/>
        <v/>
      </c>
      <c r="O45" s="18" t="str">
        <f t="shared" si="44"/>
        <v/>
      </c>
      <c r="P45" s="18" t="str">
        <f t="shared" si="44"/>
        <v/>
      </c>
      <c r="Q45" s="18" t="str">
        <f t="shared" si="44"/>
        <v/>
      </c>
      <c r="R45" s="18"/>
      <c r="S45" s="12"/>
      <c r="W45" s="167" t="str">
        <f t="shared" si="36"/>
        <v/>
      </c>
      <c r="X45" s="167" t="str">
        <f t="shared" si="37"/>
        <v/>
      </c>
      <c r="Y45" s="168" t="str">
        <f t="shared" si="38"/>
        <v>.</v>
      </c>
      <c r="AA45" s="167" t="str">
        <f t="shared" si="39"/>
        <v/>
      </c>
      <c r="AB45" s="167" t="str">
        <f t="shared" si="40"/>
        <v/>
      </c>
      <c r="AC45" s="168" t="str">
        <f t="shared" si="41"/>
        <v>.</v>
      </c>
    </row>
    <row r="46" spans="1:29" x14ac:dyDescent="0.35">
      <c r="A46" s="5" t="s">
        <v>430</v>
      </c>
      <c r="B46" s="77">
        <v>2</v>
      </c>
      <c r="C46" s="20" t="str">
        <f t="shared" si="42"/>
        <v>Katie Savage</v>
      </c>
      <c r="D46" s="20" t="str">
        <f t="shared" si="43"/>
        <v>Herts Phoenix</v>
      </c>
      <c r="E46" s="154">
        <v>44.7</v>
      </c>
      <c r="F46" s="146">
        <f>Decsheets!$V$6</f>
        <v>5</v>
      </c>
      <c r="G46" s="12"/>
      <c r="H46" s="12"/>
      <c r="I46" s="22"/>
      <c r="J46" s="18" t="str">
        <f t="shared" si="44"/>
        <v/>
      </c>
      <c r="K46" s="18" t="str">
        <f t="shared" si="44"/>
        <v/>
      </c>
      <c r="L46" s="18">
        <f t="shared" si="44"/>
        <v>5</v>
      </c>
      <c r="M46" s="18" t="str">
        <f t="shared" si="44"/>
        <v/>
      </c>
      <c r="N46" s="18" t="str">
        <f t="shared" si="44"/>
        <v/>
      </c>
      <c r="O46" s="18" t="str">
        <f t="shared" si="44"/>
        <v/>
      </c>
      <c r="P46" s="18" t="str">
        <f t="shared" si="44"/>
        <v/>
      </c>
      <c r="Q46" s="18" t="str">
        <f t="shared" si="44"/>
        <v/>
      </c>
      <c r="R46" s="18"/>
      <c r="S46" s="12"/>
      <c r="W46" s="167" t="str">
        <f t="shared" si="36"/>
        <v/>
      </c>
      <c r="X46" s="167" t="str">
        <f t="shared" si="37"/>
        <v/>
      </c>
      <c r="Y46" s="168" t="str">
        <f t="shared" si="38"/>
        <v>.</v>
      </c>
      <c r="AA46" s="167" t="str">
        <f t="shared" si="39"/>
        <v/>
      </c>
      <c r="AB46" s="167" t="str">
        <f t="shared" si="40"/>
        <v/>
      </c>
      <c r="AC46" s="168" t="str">
        <f t="shared" si="41"/>
        <v>.</v>
      </c>
    </row>
    <row r="47" spans="1:29" x14ac:dyDescent="0.35">
      <c r="A47" s="5" t="s">
        <v>434</v>
      </c>
      <c r="B47" s="77">
        <v>3</v>
      </c>
      <c r="C47" s="20" t="str">
        <f t="shared" si="42"/>
        <v>Azaria Nwankwo</v>
      </c>
      <c r="D47" s="20" t="str">
        <f t="shared" si="43"/>
        <v>Shaftesbury</v>
      </c>
      <c r="E47" s="154">
        <v>45.1</v>
      </c>
      <c r="F47" s="146">
        <f>Decsheets!$V$7</f>
        <v>4</v>
      </c>
      <c r="G47" s="12"/>
      <c r="H47" s="12"/>
      <c r="I47" s="22"/>
      <c r="J47" s="18" t="str">
        <f t="shared" si="44"/>
        <v/>
      </c>
      <c r="K47" s="18" t="str">
        <f t="shared" si="44"/>
        <v/>
      </c>
      <c r="L47" s="18" t="str">
        <f t="shared" si="44"/>
        <v/>
      </c>
      <c r="M47" s="18" t="str">
        <f t="shared" si="44"/>
        <v/>
      </c>
      <c r="N47" s="18">
        <f t="shared" si="44"/>
        <v>4</v>
      </c>
      <c r="O47" s="18" t="str">
        <f t="shared" si="44"/>
        <v/>
      </c>
      <c r="P47" s="18" t="str">
        <f t="shared" si="44"/>
        <v/>
      </c>
      <c r="Q47" s="18" t="str">
        <f t="shared" si="44"/>
        <v/>
      </c>
      <c r="R47" s="18"/>
      <c r="S47" s="12"/>
      <c r="W47" s="167" t="str">
        <f t="shared" si="36"/>
        <v/>
      </c>
      <c r="X47" s="167" t="str">
        <f t="shared" si="37"/>
        <v/>
      </c>
      <c r="Y47" s="168" t="str">
        <f t="shared" si="38"/>
        <v>.</v>
      </c>
      <c r="AA47" s="167" t="str">
        <f t="shared" si="39"/>
        <v/>
      </c>
      <c r="AB47" s="167" t="str">
        <f t="shared" si="40"/>
        <v/>
      </c>
      <c r="AC47" s="168" t="str">
        <f t="shared" si="41"/>
        <v>.</v>
      </c>
    </row>
    <row r="48" spans="1:29" x14ac:dyDescent="0.35">
      <c r="A48" s="5" t="s">
        <v>425</v>
      </c>
      <c r="B48" s="77" t="s">
        <v>23</v>
      </c>
      <c r="C48" s="20" t="str">
        <f t="shared" si="42"/>
        <v>Maia Smith</v>
      </c>
      <c r="D48" s="20" t="str">
        <f t="shared" si="43"/>
        <v>St Albans</v>
      </c>
      <c r="E48" s="154">
        <v>46.7</v>
      </c>
      <c r="F48" s="146">
        <f>Decsheets!$V$8</f>
        <v>3</v>
      </c>
      <c r="G48" s="12"/>
      <c r="H48" s="12"/>
      <c r="I48" s="22"/>
      <c r="J48" s="18">
        <f t="shared" si="44"/>
        <v>3</v>
      </c>
      <c r="K48" s="18" t="str">
        <f t="shared" si="44"/>
        <v/>
      </c>
      <c r="L48" s="18" t="str">
        <f t="shared" si="44"/>
        <v/>
      </c>
      <c r="M48" s="18" t="str">
        <f t="shared" si="44"/>
        <v/>
      </c>
      <c r="N48" s="18" t="str">
        <f t="shared" si="44"/>
        <v/>
      </c>
      <c r="O48" s="18" t="str">
        <f t="shared" si="44"/>
        <v/>
      </c>
      <c r="P48" s="18" t="str">
        <f t="shared" si="44"/>
        <v/>
      </c>
      <c r="Q48" s="18" t="str">
        <f t="shared" si="44"/>
        <v/>
      </c>
      <c r="R48" s="18"/>
      <c r="S48" s="12"/>
    </row>
    <row r="49" spans="1:29" x14ac:dyDescent="0.35">
      <c r="A49" s="5" t="s">
        <v>386</v>
      </c>
      <c r="B49" s="77" t="s">
        <v>24</v>
      </c>
      <c r="C49" s="20" t="str">
        <f t="shared" si="42"/>
        <v>Jessica Downing</v>
      </c>
      <c r="D49" s="20" t="str">
        <f t="shared" si="43"/>
        <v>HAWCS/Enfield</v>
      </c>
      <c r="E49" s="154">
        <v>48.5</v>
      </c>
      <c r="F49" s="146">
        <f>Decsheets!$V$9</f>
        <v>2</v>
      </c>
      <c r="G49" s="12"/>
      <c r="H49" s="12"/>
      <c r="I49" s="22"/>
      <c r="J49" s="18" t="str">
        <f t="shared" si="44"/>
        <v/>
      </c>
      <c r="K49" s="18" t="str">
        <f t="shared" si="44"/>
        <v/>
      </c>
      <c r="L49" s="18" t="str">
        <f t="shared" si="44"/>
        <v/>
      </c>
      <c r="M49" s="18" t="str">
        <f t="shared" si="44"/>
        <v/>
      </c>
      <c r="N49" s="18" t="str">
        <f t="shared" si="44"/>
        <v/>
      </c>
      <c r="O49" s="18">
        <f t="shared" si="44"/>
        <v>2</v>
      </c>
      <c r="P49" s="18" t="str">
        <f t="shared" si="44"/>
        <v/>
      </c>
      <c r="Q49" s="18" t="str">
        <f t="shared" si="44"/>
        <v/>
      </c>
      <c r="R49" s="18"/>
      <c r="S49" s="12"/>
      <c r="W49" s="167" t="s">
        <v>349</v>
      </c>
      <c r="X49" s="172" t="s">
        <v>342</v>
      </c>
      <c r="Y49" s="208" t="str">
        <f>$E92</f>
        <v>.</v>
      </c>
      <c r="AA49" s="167" t="s">
        <v>350</v>
      </c>
      <c r="AB49" s="172" t="s">
        <v>342</v>
      </c>
      <c r="AC49" s="208" t="str">
        <f>$E100</f>
        <v>.</v>
      </c>
    </row>
    <row r="50" spans="1:29" x14ac:dyDescent="0.35">
      <c r="A50" s="5"/>
      <c r="B50" s="77" t="s">
        <v>25</v>
      </c>
      <c r="C50" s="20" t="str">
        <f t="shared" si="42"/>
        <v/>
      </c>
      <c r="D50" s="20" t="str">
        <f t="shared" si="43"/>
        <v/>
      </c>
      <c r="E50" s="154" t="s">
        <v>296</v>
      </c>
      <c r="F50" s="146">
        <f>Decsheets!$V$10</f>
        <v>1</v>
      </c>
      <c r="G50" s="12"/>
      <c r="H50" s="12"/>
      <c r="I50" s="22"/>
      <c r="J50" s="18" t="str">
        <f t="shared" si="44"/>
        <v/>
      </c>
      <c r="K50" s="18" t="str">
        <f t="shared" si="44"/>
        <v/>
      </c>
      <c r="L50" s="18" t="str">
        <f t="shared" si="44"/>
        <v/>
      </c>
      <c r="M50" s="18" t="str">
        <f t="shared" si="44"/>
        <v/>
      </c>
      <c r="N50" s="18" t="str">
        <f t="shared" si="44"/>
        <v/>
      </c>
      <c r="O50" s="18" t="str">
        <f t="shared" si="44"/>
        <v/>
      </c>
      <c r="P50" s="18" t="str">
        <f t="shared" si="44"/>
        <v/>
      </c>
      <c r="Q50" s="18" t="str">
        <f t="shared" si="44"/>
        <v/>
      </c>
      <c r="R50" s="18"/>
      <c r="S50" s="12"/>
      <c r="W50" s="167" t="str">
        <f>$C93</f>
        <v>Scarlett Gammell</v>
      </c>
      <c r="X50" s="167" t="str">
        <f>$D93</f>
        <v>Watford</v>
      </c>
      <c r="Y50" s="208">
        <f>$E93</f>
        <v>12.1</v>
      </c>
      <c r="AA50" s="167" t="str">
        <f>$C101</f>
        <v/>
      </c>
      <c r="AB50" s="167" t="str">
        <f>$D101</f>
        <v/>
      </c>
      <c r="AC50" s="208" t="str">
        <f>$E101</f>
        <v>.</v>
      </c>
    </row>
    <row r="51" spans="1:29" x14ac:dyDescent="0.35">
      <c r="A51" s="19"/>
      <c r="B51" s="77">
        <v>7</v>
      </c>
      <c r="C51" s="20" t="str">
        <f t="shared" si="42"/>
        <v/>
      </c>
      <c r="D51" s="20" t="str">
        <f t="shared" si="43"/>
        <v/>
      </c>
      <c r="E51" s="154" t="s">
        <v>296</v>
      </c>
      <c r="F51" s="146">
        <v>1</v>
      </c>
      <c r="G51" s="12"/>
      <c r="H51" s="12"/>
      <c r="I51" s="22"/>
      <c r="J51" s="18" t="str">
        <f t="shared" si="44"/>
        <v/>
      </c>
      <c r="K51" s="18" t="str">
        <f t="shared" si="44"/>
        <v/>
      </c>
      <c r="L51" s="18" t="str">
        <f t="shared" si="44"/>
        <v/>
      </c>
      <c r="M51" s="18" t="str">
        <f t="shared" si="44"/>
        <v/>
      </c>
      <c r="N51" s="18" t="str">
        <f t="shared" si="44"/>
        <v/>
      </c>
      <c r="O51" s="18" t="str">
        <f t="shared" si="44"/>
        <v/>
      </c>
      <c r="P51" s="18" t="str">
        <f t="shared" si="44"/>
        <v/>
      </c>
      <c r="Q51" s="18" t="str">
        <f t="shared" si="44"/>
        <v/>
      </c>
      <c r="R51" s="18">
        <f>SUM(Decsheets!$V$5:$V$13)-(SUM(J45:P51))</f>
        <v>1</v>
      </c>
      <c r="S51" s="12"/>
      <c r="W51" s="167" t="str">
        <f t="shared" ref="W51:W56" si="45">$C94</f>
        <v>Alina Cofie</v>
      </c>
      <c r="X51" s="167" t="str">
        <f t="shared" ref="X51:X56" si="46">$D94</f>
        <v>Shaftesbury</v>
      </c>
      <c r="Y51" s="208">
        <f t="shared" ref="Y51:Y56" si="47">$E94</f>
        <v>12.4</v>
      </c>
      <c r="AA51" s="167" t="str">
        <f t="shared" ref="AA51:AA56" si="48">$C102</f>
        <v/>
      </c>
      <c r="AB51" s="167" t="str">
        <f t="shared" ref="AB51:AB56" si="49">$D102</f>
        <v/>
      </c>
      <c r="AC51" s="208" t="str">
        <f t="shared" ref="AC51:AC56" si="50">$E102</f>
        <v>.</v>
      </c>
    </row>
    <row r="52" spans="1:29" s="2" customFormat="1" x14ac:dyDescent="0.35">
      <c r="A52" s="15" t="s">
        <v>86</v>
      </c>
      <c r="B52" s="76"/>
      <c r="C52" s="25" t="s">
        <v>161</v>
      </c>
      <c r="D52" s="26"/>
      <c r="E52" s="160" t="s">
        <v>296</v>
      </c>
      <c r="F52" s="144"/>
      <c r="G52" s="12"/>
      <c r="H52" s="12"/>
      <c r="I52" s="12"/>
      <c r="J52" s="18"/>
      <c r="K52" s="18"/>
      <c r="L52" s="18"/>
      <c r="M52" t="str">
        <f>$C89</f>
        <v/>
      </c>
      <c r="N52" t="str">
        <f>$D89</f>
        <v/>
      </c>
      <c r="O52" s="162" t="str">
        <f>$E89</f>
        <v>.</v>
      </c>
      <c r="P52"/>
      <c r="Q52" t="str">
        <f>$C93</f>
        <v>Scarlett Gammell</v>
      </c>
      <c r="R52" t="str">
        <f>$D93</f>
        <v>Watford</v>
      </c>
      <c r="S52" s="162">
        <f>$E93</f>
        <v>12.1</v>
      </c>
      <c r="W52" s="167" t="str">
        <f t="shared" si="45"/>
        <v>Louise Grenfell</v>
      </c>
      <c r="X52" s="167" t="str">
        <f t="shared" si="46"/>
        <v>Herts Phoenix</v>
      </c>
      <c r="Y52" s="208">
        <f t="shared" si="47"/>
        <v>13.4</v>
      </c>
      <c r="Z52" s="167"/>
      <c r="AA52" s="167" t="str">
        <f t="shared" si="48"/>
        <v/>
      </c>
      <c r="AB52" s="167" t="str">
        <f t="shared" si="49"/>
        <v/>
      </c>
      <c r="AC52" s="208" t="str">
        <f t="shared" si="50"/>
        <v>.</v>
      </c>
    </row>
    <row r="53" spans="1:29" x14ac:dyDescent="0.35">
      <c r="A53" s="19" t="s">
        <v>824</v>
      </c>
      <c r="B53" s="77">
        <v>1</v>
      </c>
      <c r="C53" s="30" t="str">
        <f t="shared" ref="C53:C59" si="51">IF(A53="","",VLOOKUP($A$52,IF(LEN(A53)=2,SWB,SWA),VLOOKUP(LEFT(A53,1),club,6,FALSE),FALSE))</f>
        <v xml:space="preserve">Lola McCann Ezekiel </v>
      </c>
      <c r="D53" s="20" t="str">
        <f t="shared" ref="D53:D59" si="52">IF(A53="","",VLOOKUP(LEFT(A53,1),club,2,FALSE))</f>
        <v>Shaftesbury</v>
      </c>
      <c r="E53" s="154">
        <v>45.6</v>
      </c>
      <c r="F53" s="146">
        <f>Decsheets!$V$5</f>
        <v>6</v>
      </c>
      <c r="G53" s="12"/>
      <c r="H53" s="12"/>
      <c r="I53" s="22"/>
      <c r="J53" s="18" t="str">
        <f t="shared" ref="J53:Q59" si="53">IF($A53="","",IF(LEFT($A53,1)=J$12,$F53,""))</f>
        <v/>
      </c>
      <c r="K53" s="18" t="str">
        <f t="shared" si="53"/>
        <v/>
      </c>
      <c r="L53" s="18" t="str">
        <f t="shared" si="53"/>
        <v/>
      </c>
      <c r="M53" s="18" t="str">
        <f t="shared" si="53"/>
        <v/>
      </c>
      <c r="N53" s="18">
        <f t="shared" si="53"/>
        <v>6</v>
      </c>
      <c r="O53" s="18" t="str">
        <f t="shared" si="53"/>
        <v/>
      </c>
      <c r="P53" s="18" t="str">
        <f t="shared" si="53"/>
        <v/>
      </c>
      <c r="Q53" s="18" t="str">
        <f t="shared" si="53"/>
        <v/>
      </c>
      <c r="R53" s="18"/>
      <c r="S53" s="12"/>
      <c r="W53" s="167" t="str">
        <f t="shared" si="45"/>
        <v>Alana Ashby</v>
      </c>
      <c r="X53" s="167" t="str">
        <f t="shared" si="46"/>
        <v>Dacorum &amp; T</v>
      </c>
      <c r="Y53" s="208">
        <f t="shared" si="47"/>
        <v>19.899999999999999</v>
      </c>
      <c r="AA53" s="167" t="str">
        <f t="shared" si="48"/>
        <v/>
      </c>
      <c r="AB53" s="167" t="str">
        <f t="shared" si="49"/>
        <v/>
      </c>
      <c r="AC53" s="208" t="str">
        <f t="shared" si="50"/>
        <v>.</v>
      </c>
    </row>
    <row r="54" spans="1:29" x14ac:dyDescent="0.35">
      <c r="A54" s="19" t="s">
        <v>884</v>
      </c>
      <c r="B54" s="77">
        <v>2</v>
      </c>
      <c r="C54" s="20" t="str">
        <f t="shared" si="51"/>
        <v>Daisy Marshall</v>
      </c>
      <c r="D54" s="20" t="str">
        <f t="shared" si="52"/>
        <v>HAWCS/Enfield</v>
      </c>
      <c r="E54" s="154">
        <v>48.9</v>
      </c>
      <c r="F54" s="146">
        <f>Decsheets!$V$6</f>
        <v>5</v>
      </c>
      <c r="G54" s="12"/>
      <c r="H54" s="12"/>
      <c r="I54" s="22"/>
      <c r="J54" s="18" t="str">
        <f t="shared" si="53"/>
        <v/>
      </c>
      <c r="K54" s="18" t="str">
        <f t="shared" si="53"/>
        <v/>
      </c>
      <c r="L54" s="18" t="str">
        <f t="shared" si="53"/>
        <v/>
      </c>
      <c r="M54" s="18" t="str">
        <f t="shared" si="53"/>
        <v/>
      </c>
      <c r="N54" s="18" t="str">
        <f t="shared" si="53"/>
        <v/>
      </c>
      <c r="O54" s="18">
        <f t="shared" si="53"/>
        <v>5</v>
      </c>
      <c r="P54" s="18" t="str">
        <f t="shared" si="53"/>
        <v/>
      </c>
      <c r="Q54" s="18" t="str">
        <f t="shared" si="53"/>
        <v/>
      </c>
      <c r="R54" s="18"/>
      <c r="S54" s="12"/>
      <c r="W54" s="167" t="str">
        <f t="shared" si="45"/>
        <v/>
      </c>
      <c r="X54" s="167" t="str">
        <f t="shared" si="46"/>
        <v/>
      </c>
      <c r="Y54" s="208" t="str">
        <f t="shared" si="47"/>
        <v>.</v>
      </c>
      <c r="AA54" s="167" t="str">
        <f t="shared" si="48"/>
        <v/>
      </c>
      <c r="AB54" s="167" t="str">
        <f t="shared" si="49"/>
        <v/>
      </c>
      <c r="AC54" s="208" t="str">
        <f t="shared" si="50"/>
        <v>.</v>
      </c>
    </row>
    <row r="55" spans="1:29" x14ac:dyDescent="0.35">
      <c r="A55" s="19"/>
      <c r="B55" s="77">
        <v>3</v>
      </c>
      <c r="C55" s="20" t="str">
        <f t="shared" si="51"/>
        <v/>
      </c>
      <c r="D55" s="20" t="str">
        <f t="shared" si="52"/>
        <v/>
      </c>
      <c r="E55" s="154" t="s">
        <v>296</v>
      </c>
      <c r="F55" s="146">
        <f>Decsheets!$V$7</f>
        <v>4</v>
      </c>
      <c r="G55" s="12"/>
      <c r="H55" s="12"/>
      <c r="I55" s="22"/>
      <c r="J55" s="18" t="str">
        <f t="shared" si="53"/>
        <v/>
      </c>
      <c r="K55" s="18" t="str">
        <f t="shared" si="53"/>
        <v/>
      </c>
      <c r="L55" s="18" t="str">
        <f t="shared" si="53"/>
        <v/>
      </c>
      <c r="M55" s="18" t="str">
        <f t="shared" si="53"/>
        <v/>
      </c>
      <c r="N55" s="18" t="str">
        <f t="shared" si="53"/>
        <v/>
      </c>
      <c r="O55" s="18" t="str">
        <f t="shared" si="53"/>
        <v/>
      </c>
      <c r="P55" s="18" t="str">
        <f t="shared" si="53"/>
        <v/>
      </c>
      <c r="Q55" s="18" t="str">
        <f t="shared" si="53"/>
        <v/>
      </c>
      <c r="R55" s="18"/>
      <c r="S55" s="12"/>
      <c r="W55" s="167" t="str">
        <f t="shared" si="45"/>
        <v/>
      </c>
      <c r="X55" s="167" t="str">
        <f t="shared" si="46"/>
        <v/>
      </c>
      <c r="Y55" s="208" t="str">
        <f t="shared" si="47"/>
        <v>.</v>
      </c>
      <c r="AA55" s="167" t="str">
        <f t="shared" si="48"/>
        <v/>
      </c>
      <c r="AB55" s="167" t="str">
        <f t="shared" si="49"/>
        <v/>
      </c>
      <c r="AC55" s="208" t="str">
        <f t="shared" si="50"/>
        <v>.</v>
      </c>
    </row>
    <row r="56" spans="1:29" x14ac:dyDescent="0.35">
      <c r="A56" s="19"/>
      <c r="B56" s="77" t="s">
        <v>23</v>
      </c>
      <c r="C56" s="20" t="str">
        <f t="shared" si="51"/>
        <v/>
      </c>
      <c r="D56" s="20" t="str">
        <f t="shared" si="52"/>
        <v/>
      </c>
      <c r="E56" s="154" t="s">
        <v>296</v>
      </c>
      <c r="F56" s="146">
        <f>Decsheets!$V$8</f>
        <v>3</v>
      </c>
      <c r="G56" s="12"/>
      <c r="H56" s="12"/>
      <c r="I56" s="22"/>
      <c r="J56" s="18" t="str">
        <f t="shared" si="53"/>
        <v/>
      </c>
      <c r="K56" s="18" t="str">
        <f t="shared" si="53"/>
        <v/>
      </c>
      <c r="L56" s="18" t="str">
        <f t="shared" si="53"/>
        <v/>
      </c>
      <c r="M56" s="18" t="str">
        <f t="shared" si="53"/>
        <v/>
      </c>
      <c r="N56" s="18" t="str">
        <f t="shared" si="53"/>
        <v/>
      </c>
      <c r="O56" s="18" t="str">
        <f t="shared" si="53"/>
        <v/>
      </c>
      <c r="P56" s="18" t="str">
        <f t="shared" si="53"/>
        <v/>
      </c>
      <c r="Q56" s="18" t="str">
        <f t="shared" si="53"/>
        <v/>
      </c>
      <c r="R56" s="18"/>
      <c r="S56" s="12"/>
      <c r="W56" s="167" t="str">
        <f t="shared" si="45"/>
        <v/>
      </c>
      <c r="X56" s="167" t="str">
        <f t="shared" si="46"/>
        <v/>
      </c>
      <c r="Y56" s="208" t="str">
        <f t="shared" si="47"/>
        <v>.</v>
      </c>
      <c r="AA56" s="167" t="str">
        <f t="shared" si="48"/>
        <v/>
      </c>
      <c r="AB56" s="167" t="str">
        <f t="shared" si="49"/>
        <v/>
      </c>
      <c r="AC56" s="208" t="str">
        <f t="shared" si="50"/>
        <v>.</v>
      </c>
    </row>
    <row r="57" spans="1:29" x14ac:dyDescent="0.35">
      <c r="A57" s="19"/>
      <c r="B57" s="77" t="s">
        <v>24</v>
      </c>
      <c r="C57" s="20" t="str">
        <f t="shared" si="51"/>
        <v/>
      </c>
      <c r="D57" s="20" t="str">
        <f t="shared" si="52"/>
        <v/>
      </c>
      <c r="E57" s="154" t="s">
        <v>296</v>
      </c>
      <c r="F57" s="146">
        <f>Decsheets!$V$9</f>
        <v>2</v>
      </c>
      <c r="G57" s="12"/>
      <c r="H57" s="12"/>
      <c r="I57" s="22"/>
      <c r="J57" s="18" t="str">
        <f t="shared" si="53"/>
        <v/>
      </c>
      <c r="K57" s="18" t="str">
        <f t="shared" si="53"/>
        <v/>
      </c>
      <c r="L57" s="18" t="str">
        <f t="shared" si="53"/>
        <v/>
      </c>
      <c r="M57" s="18" t="str">
        <f t="shared" si="53"/>
        <v/>
      </c>
      <c r="N57" s="18" t="str">
        <f t="shared" si="53"/>
        <v/>
      </c>
      <c r="O57" s="18" t="str">
        <f t="shared" si="53"/>
        <v/>
      </c>
      <c r="P57" s="18" t="str">
        <f t="shared" si="53"/>
        <v/>
      </c>
      <c r="Q57" s="18" t="str">
        <f t="shared" si="53"/>
        <v/>
      </c>
      <c r="R57" s="18"/>
      <c r="S57" s="12"/>
      <c r="Y57" s="208"/>
      <c r="AC57" s="208"/>
    </row>
    <row r="58" spans="1:29" x14ac:dyDescent="0.35">
      <c r="A58" s="19"/>
      <c r="B58" s="77" t="s">
        <v>25</v>
      </c>
      <c r="C58" s="20" t="str">
        <f t="shared" si="51"/>
        <v/>
      </c>
      <c r="D58" s="20" t="str">
        <f t="shared" si="52"/>
        <v/>
      </c>
      <c r="E58" s="154" t="s">
        <v>296</v>
      </c>
      <c r="F58" s="146">
        <f>Decsheets!$V$10</f>
        <v>1</v>
      </c>
      <c r="G58" s="12"/>
      <c r="H58" s="12"/>
      <c r="I58" s="22"/>
      <c r="J58" s="18" t="str">
        <f t="shared" si="53"/>
        <v/>
      </c>
      <c r="K58" s="18" t="str">
        <f t="shared" si="53"/>
        <v/>
      </c>
      <c r="L58" s="18" t="str">
        <f t="shared" si="53"/>
        <v/>
      </c>
      <c r="M58" s="18" t="str">
        <f t="shared" si="53"/>
        <v/>
      </c>
      <c r="N58" s="18" t="str">
        <f t="shared" si="53"/>
        <v/>
      </c>
      <c r="O58" s="18" t="str">
        <f t="shared" si="53"/>
        <v/>
      </c>
      <c r="P58" s="18" t="str">
        <f t="shared" si="53"/>
        <v/>
      </c>
      <c r="Q58" s="18" t="str">
        <f t="shared" si="53"/>
        <v/>
      </c>
      <c r="R58" s="18"/>
      <c r="S58" s="12"/>
      <c r="W58" s="167" t="s">
        <v>351</v>
      </c>
      <c r="Y58" s="208"/>
      <c r="AC58" s="208"/>
    </row>
    <row r="59" spans="1:29" x14ac:dyDescent="0.35">
      <c r="A59" s="19"/>
      <c r="B59" s="77">
        <v>7</v>
      </c>
      <c r="C59" s="20" t="str">
        <f t="shared" si="51"/>
        <v/>
      </c>
      <c r="D59" s="20" t="str">
        <f t="shared" si="52"/>
        <v/>
      </c>
      <c r="E59" s="154" t="s">
        <v>296</v>
      </c>
      <c r="F59" s="146">
        <v>1</v>
      </c>
      <c r="G59" s="12"/>
      <c r="H59" s="12"/>
      <c r="I59" s="22"/>
      <c r="J59" s="18" t="str">
        <f t="shared" si="53"/>
        <v/>
      </c>
      <c r="K59" s="18" t="str">
        <f t="shared" si="53"/>
        <v/>
      </c>
      <c r="L59" s="18" t="str">
        <f t="shared" si="53"/>
        <v/>
      </c>
      <c r="M59" s="18" t="str">
        <f t="shared" si="53"/>
        <v/>
      </c>
      <c r="N59" s="18" t="str">
        <f t="shared" si="53"/>
        <v/>
      </c>
      <c r="O59" s="18" t="str">
        <f t="shared" si="53"/>
        <v/>
      </c>
      <c r="P59" s="18" t="str">
        <f t="shared" si="53"/>
        <v/>
      </c>
      <c r="Q59" s="18" t="str">
        <f t="shared" si="53"/>
        <v/>
      </c>
      <c r="R59" s="18">
        <f>SUM(Decsheets!$V$5:$V$13)-(SUM(J53:P59))</f>
        <v>10</v>
      </c>
      <c r="S59" s="12"/>
      <c r="W59" s="167" t="str">
        <f>$C221</f>
        <v>Shaftesbury</v>
      </c>
      <c r="X59" s="167" t="str">
        <f>$D221</f>
        <v>Shaftesbury</v>
      </c>
      <c r="Y59" s="208">
        <f>$E221</f>
        <v>52</v>
      </c>
      <c r="AC59" s="208"/>
    </row>
    <row r="60" spans="1:29" s="2" customFormat="1" x14ac:dyDescent="0.35">
      <c r="A60" s="15" t="s">
        <v>5</v>
      </c>
      <c r="B60" s="76"/>
      <c r="C60" s="25" t="s">
        <v>142</v>
      </c>
      <c r="D60" s="26"/>
      <c r="E60" s="11" t="s">
        <v>296</v>
      </c>
      <c r="F60" s="144"/>
      <c r="G60" s="12"/>
      <c r="H60" s="12"/>
      <c r="I60" s="27"/>
      <c r="J60" s="18"/>
      <c r="K60" s="18"/>
      <c r="L60" s="18"/>
      <c r="M60" s="18"/>
      <c r="N60" s="18"/>
      <c r="O60" s="18"/>
      <c r="P60" s="18"/>
      <c r="Q60" s="18"/>
      <c r="R60" s="18"/>
      <c r="S60" s="12" t="s">
        <v>33</v>
      </c>
      <c r="W60" s="167" t="str">
        <f t="shared" ref="W60:W65" si="54">$C222</f>
        <v>Dacorum &amp; T</v>
      </c>
      <c r="X60" s="167" t="str">
        <f t="shared" ref="X60:X65" si="55">$D222</f>
        <v>Dacorum &amp; T</v>
      </c>
      <c r="Y60" s="208">
        <f t="shared" ref="Y60:Y65" si="56">$E222</f>
        <v>52.8</v>
      </c>
      <c r="Z60" s="169"/>
      <c r="AA60" s="169"/>
      <c r="AB60" s="169"/>
      <c r="AC60" s="200"/>
    </row>
    <row r="61" spans="1:29" x14ac:dyDescent="0.35">
      <c r="A61" s="19" t="s">
        <v>432</v>
      </c>
      <c r="B61" s="77">
        <v>1</v>
      </c>
      <c r="C61" s="20" t="str">
        <f t="shared" ref="C61:C67" si="57">IF(A61="","",VLOOKUP($A$60,IF(LEN(A61)=2,SWB,SWA),VLOOKUP(LEFT(A61,1),club,6,FALSE),FALSE))</f>
        <v>Grace Milnes</v>
      </c>
      <c r="D61" s="20" t="str">
        <f t="shared" ref="D61:D67" si="58">IF(A61="","",VLOOKUP(LEFT(A61,1),club,2,FALSE))</f>
        <v>Dacorum &amp; T</v>
      </c>
      <c r="E61" s="21" t="s">
        <v>854</v>
      </c>
      <c r="F61" s="146">
        <f>Decsheets!$V$5</f>
        <v>6</v>
      </c>
      <c r="G61" s="12"/>
      <c r="H61" s="12"/>
      <c r="I61" s="22"/>
      <c r="J61" s="18" t="str">
        <f t="shared" ref="J61:Q67" si="59">IF($A61="","",IF(LEFT($A61,1)=J$12,$F61,""))</f>
        <v/>
      </c>
      <c r="K61" s="18" t="str">
        <f t="shared" si="59"/>
        <v/>
      </c>
      <c r="L61" s="18" t="str">
        <f t="shared" si="59"/>
        <v/>
      </c>
      <c r="M61" s="18">
        <f t="shared" si="59"/>
        <v>6</v>
      </c>
      <c r="N61" s="18" t="str">
        <f t="shared" si="59"/>
        <v/>
      </c>
      <c r="O61" s="18" t="str">
        <f t="shared" si="59"/>
        <v/>
      </c>
      <c r="P61" s="18" t="str">
        <f t="shared" si="59"/>
        <v/>
      </c>
      <c r="Q61" s="18" t="str">
        <f t="shared" si="59"/>
        <v/>
      </c>
      <c r="R61" s="18"/>
      <c r="S61" s="12"/>
      <c r="W61" s="167" t="str">
        <f t="shared" si="54"/>
        <v>Watford</v>
      </c>
      <c r="X61" s="167" t="str">
        <f t="shared" si="55"/>
        <v>Watford</v>
      </c>
      <c r="Y61" s="208">
        <f t="shared" si="56"/>
        <v>53.1</v>
      </c>
      <c r="AC61" s="208"/>
    </row>
    <row r="62" spans="1:29" x14ac:dyDescent="0.35">
      <c r="A62" s="19" t="s">
        <v>430</v>
      </c>
      <c r="B62" s="77">
        <v>2</v>
      </c>
      <c r="C62" s="20" t="str">
        <f t="shared" si="57"/>
        <v>Katie Savage</v>
      </c>
      <c r="D62" s="20" t="str">
        <f t="shared" si="58"/>
        <v>Herts Phoenix</v>
      </c>
      <c r="E62" s="21" t="s">
        <v>855</v>
      </c>
      <c r="F62" s="146">
        <f>Decsheets!$V$6</f>
        <v>5</v>
      </c>
      <c r="G62" s="12"/>
      <c r="H62" s="12"/>
      <c r="I62" s="22"/>
      <c r="J62" s="18" t="str">
        <f t="shared" si="59"/>
        <v/>
      </c>
      <c r="K62" s="18" t="str">
        <f t="shared" si="59"/>
        <v/>
      </c>
      <c r="L62" s="18">
        <f t="shared" si="59"/>
        <v>5</v>
      </c>
      <c r="M62" s="18" t="str">
        <f t="shared" si="59"/>
        <v/>
      </c>
      <c r="N62" s="18" t="str">
        <f t="shared" si="59"/>
        <v/>
      </c>
      <c r="O62" s="18" t="str">
        <f t="shared" si="59"/>
        <v/>
      </c>
      <c r="P62" s="18" t="str">
        <f t="shared" si="59"/>
        <v/>
      </c>
      <c r="Q62" s="18" t="str">
        <f t="shared" si="59"/>
        <v/>
      </c>
      <c r="R62" s="18"/>
      <c r="S62" s="12"/>
      <c r="W62" s="167" t="str">
        <f t="shared" si="54"/>
        <v>St Albans</v>
      </c>
      <c r="X62" s="167" t="str">
        <f t="shared" si="55"/>
        <v>St Albans</v>
      </c>
      <c r="Y62" s="208">
        <f t="shared" si="56"/>
        <v>54.7</v>
      </c>
      <c r="AC62" s="208"/>
    </row>
    <row r="63" spans="1:29" x14ac:dyDescent="0.35">
      <c r="A63" s="19" t="s">
        <v>434</v>
      </c>
      <c r="B63" s="77">
        <v>3</v>
      </c>
      <c r="C63" s="20" t="str">
        <f t="shared" si="57"/>
        <v>Rachel Pearlman</v>
      </c>
      <c r="D63" s="20" t="str">
        <f t="shared" si="58"/>
        <v>Shaftesbury</v>
      </c>
      <c r="E63" s="21" t="s">
        <v>856</v>
      </c>
      <c r="F63" s="146">
        <f>Decsheets!$V$7</f>
        <v>4</v>
      </c>
      <c r="G63" s="12"/>
      <c r="H63" s="12"/>
      <c r="I63" s="22"/>
      <c r="J63" s="18" t="str">
        <f t="shared" si="59"/>
        <v/>
      </c>
      <c r="K63" s="18" t="str">
        <f t="shared" si="59"/>
        <v/>
      </c>
      <c r="L63" s="18" t="str">
        <f t="shared" si="59"/>
        <v/>
      </c>
      <c r="M63" s="18" t="str">
        <f t="shared" si="59"/>
        <v/>
      </c>
      <c r="N63" s="18">
        <f t="shared" si="59"/>
        <v>4</v>
      </c>
      <c r="O63" s="18" t="str">
        <f t="shared" si="59"/>
        <v/>
      </c>
      <c r="P63" s="18" t="str">
        <f t="shared" si="59"/>
        <v/>
      </c>
      <c r="Q63" s="18" t="str">
        <f t="shared" si="59"/>
        <v/>
      </c>
      <c r="R63" s="18"/>
      <c r="S63" s="12"/>
      <c r="W63" s="167" t="str">
        <f t="shared" si="54"/>
        <v/>
      </c>
      <c r="X63" s="167" t="str">
        <f t="shared" si="55"/>
        <v/>
      </c>
      <c r="Y63" s="208" t="str">
        <f t="shared" si="56"/>
        <v>.</v>
      </c>
      <c r="AC63" s="208"/>
    </row>
    <row r="64" spans="1:29" x14ac:dyDescent="0.35">
      <c r="A64" s="19" t="s">
        <v>428</v>
      </c>
      <c r="B64" s="77" t="s">
        <v>23</v>
      </c>
      <c r="C64" s="20" t="str">
        <f t="shared" si="57"/>
        <v>Ami O'Sullivan</v>
      </c>
      <c r="D64" s="20" t="str">
        <f t="shared" si="58"/>
        <v>Watford</v>
      </c>
      <c r="E64" s="21" t="s">
        <v>857</v>
      </c>
      <c r="F64" s="146">
        <f>Decsheets!$V$8</f>
        <v>3</v>
      </c>
      <c r="G64" s="12"/>
      <c r="H64" s="12"/>
      <c r="I64" s="22"/>
      <c r="J64" s="18" t="str">
        <f t="shared" si="59"/>
        <v/>
      </c>
      <c r="K64" s="18">
        <f t="shared" si="59"/>
        <v>3</v>
      </c>
      <c r="L64" s="18" t="str">
        <f t="shared" si="59"/>
        <v/>
      </c>
      <c r="M64" s="18" t="str">
        <f t="shared" si="59"/>
        <v/>
      </c>
      <c r="N64" s="18" t="str">
        <f t="shared" si="59"/>
        <v/>
      </c>
      <c r="O64" s="18" t="str">
        <f t="shared" si="59"/>
        <v/>
      </c>
      <c r="P64" s="18" t="str">
        <f t="shared" si="59"/>
        <v/>
      </c>
      <c r="Q64" s="18" t="str">
        <f t="shared" si="59"/>
        <v/>
      </c>
      <c r="R64" s="18"/>
      <c r="S64" s="12"/>
      <c r="W64" s="167" t="str">
        <f t="shared" si="54"/>
        <v/>
      </c>
      <c r="X64" s="167" t="str">
        <f t="shared" si="55"/>
        <v/>
      </c>
      <c r="Y64" s="208" t="str">
        <f t="shared" si="56"/>
        <v>.</v>
      </c>
      <c r="AC64" s="208"/>
    </row>
    <row r="65" spans="1:29" x14ac:dyDescent="0.35">
      <c r="A65" s="19"/>
      <c r="B65" s="77" t="s">
        <v>24</v>
      </c>
      <c r="C65" s="20" t="str">
        <f t="shared" si="57"/>
        <v/>
      </c>
      <c r="D65" s="20" t="str">
        <f t="shared" si="58"/>
        <v/>
      </c>
      <c r="E65" s="21" t="s">
        <v>296</v>
      </c>
      <c r="F65" s="146">
        <f>Decsheets!$V$9</f>
        <v>2</v>
      </c>
      <c r="G65" s="12"/>
      <c r="H65" s="12"/>
      <c r="I65" s="22"/>
      <c r="J65" s="18" t="str">
        <f t="shared" si="59"/>
        <v/>
      </c>
      <c r="K65" s="18" t="str">
        <f t="shared" si="59"/>
        <v/>
      </c>
      <c r="L65" s="18" t="str">
        <f t="shared" si="59"/>
        <v/>
      </c>
      <c r="M65" s="18" t="str">
        <f t="shared" si="59"/>
        <v/>
      </c>
      <c r="N65" s="18" t="str">
        <f t="shared" si="59"/>
        <v/>
      </c>
      <c r="O65" s="18" t="str">
        <f t="shared" si="59"/>
        <v/>
      </c>
      <c r="P65" s="18" t="str">
        <f t="shared" si="59"/>
        <v/>
      </c>
      <c r="Q65" s="18" t="str">
        <f t="shared" si="59"/>
        <v/>
      </c>
      <c r="R65" s="18"/>
      <c r="S65" s="12"/>
      <c r="W65" s="167" t="str">
        <f t="shared" si="54"/>
        <v/>
      </c>
      <c r="X65" s="167" t="str">
        <f t="shared" si="55"/>
        <v/>
      </c>
      <c r="Y65" s="208" t="str">
        <f t="shared" si="56"/>
        <v>.</v>
      </c>
      <c r="AC65" s="208"/>
    </row>
    <row r="66" spans="1:29" x14ac:dyDescent="0.35">
      <c r="A66" s="19"/>
      <c r="B66" s="77" t="s">
        <v>25</v>
      </c>
      <c r="C66" s="20" t="str">
        <f t="shared" si="57"/>
        <v/>
      </c>
      <c r="D66" s="20" t="str">
        <f t="shared" si="58"/>
        <v/>
      </c>
      <c r="E66" s="21" t="s">
        <v>296</v>
      </c>
      <c r="F66" s="146">
        <f>Decsheets!$V$10</f>
        <v>1</v>
      </c>
      <c r="G66" s="12"/>
      <c r="H66" s="12"/>
      <c r="I66" s="22"/>
      <c r="J66" s="18" t="str">
        <f t="shared" si="59"/>
        <v/>
      </c>
      <c r="K66" s="18" t="str">
        <f t="shared" si="59"/>
        <v/>
      </c>
      <c r="L66" s="18" t="str">
        <f t="shared" si="59"/>
        <v/>
      </c>
      <c r="M66" s="18" t="str">
        <f t="shared" si="59"/>
        <v/>
      </c>
      <c r="N66" s="18" t="str">
        <f t="shared" si="59"/>
        <v/>
      </c>
      <c r="O66" s="18" t="str">
        <f t="shared" si="59"/>
        <v/>
      </c>
      <c r="P66" s="18" t="str">
        <f t="shared" si="59"/>
        <v/>
      </c>
      <c r="Q66" s="18" t="str">
        <f t="shared" si="59"/>
        <v/>
      </c>
      <c r="R66" s="18"/>
      <c r="S66" s="12"/>
    </row>
    <row r="67" spans="1:29" x14ac:dyDescent="0.35">
      <c r="A67" s="19"/>
      <c r="B67" s="77">
        <v>7</v>
      </c>
      <c r="C67" s="20" t="str">
        <f t="shared" si="57"/>
        <v/>
      </c>
      <c r="D67" s="20" t="str">
        <f t="shared" si="58"/>
        <v/>
      </c>
      <c r="E67" s="21" t="s">
        <v>296</v>
      </c>
      <c r="F67" s="146">
        <v>1</v>
      </c>
      <c r="G67" s="12"/>
      <c r="H67" s="12"/>
      <c r="I67" s="22"/>
      <c r="J67" s="18" t="str">
        <f t="shared" si="59"/>
        <v/>
      </c>
      <c r="K67" s="18" t="str">
        <f t="shared" si="59"/>
        <v/>
      </c>
      <c r="L67" s="18" t="str">
        <f t="shared" si="59"/>
        <v/>
      </c>
      <c r="M67" s="18" t="str">
        <f t="shared" si="59"/>
        <v/>
      </c>
      <c r="N67" s="18" t="str">
        <f t="shared" si="59"/>
        <v/>
      </c>
      <c r="O67" s="18" t="str">
        <f t="shared" si="59"/>
        <v/>
      </c>
      <c r="P67" s="18" t="str">
        <f t="shared" si="59"/>
        <v/>
      </c>
      <c r="Q67" s="18" t="str">
        <f t="shared" si="59"/>
        <v/>
      </c>
      <c r="R67" s="18">
        <f>SUM(Decsheets!$V$5:$V$13)-(SUM(J61:P67))</f>
        <v>3</v>
      </c>
      <c r="S67" s="12"/>
      <c r="W67" s="167" t="s">
        <v>354</v>
      </c>
    </row>
    <row r="68" spans="1:29" s="2" customFormat="1" x14ac:dyDescent="0.35">
      <c r="A68" s="15" t="s">
        <v>5</v>
      </c>
      <c r="B68" s="76"/>
      <c r="C68" s="23" t="s">
        <v>143</v>
      </c>
      <c r="D68" s="26"/>
      <c r="E68" s="11" t="s">
        <v>296</v>
      </c>
      <c r="F68" s="144"/>
      <c r="G68" s="12"/>
      <c r="H68" s="12"/>
      <c r="I68" s="27"/>
      <c r="J68" s="18"/>
      <c r="K68" s="18"/>
      <c r="L68" s="18"/>
      <c r="M68" s="18"/>
      <c r="N68" s="18"/>
      <c r="O68" s="18"/>
      <c r="P68" s="18"/>
      <c r="Q68" s="18"/>
      <c r="R68" s="18"/>
      <c r="S68" s="12" t="s">
        <v>34</v>
      </c>
      <c r="W68" s="167" t="str">
        <f>$C109</f>
        <v>Isabel Moriarty</v>
      </c>
      <c r="X68" s="167" t="str">
        <f>$D109</f>
        <v>HAWCS/Enfield</v>
      </c>
      <c r="Y68" s="209">
        <f>$E109</f>
        <v>2.4</v>
      </c>
      <c r="Z68" s="167"/>
      <c r="AA68" s="167" t="str">
        <f>$C113</f>
        <v/>
      </c>
      <c r="AB68" s="167" t="str">
        <f>$D113</f>
        <v/>
      </c>
      <c r="AC68" s="209" t="str">
        <f>$E113</f>
        <v>.</v>
      </c>
    </row>
    <row r="69" spans="1:29" x14ac:dyDescent="0.35">
      <c r="A69" s="19" t="s">
        <v>824</v>
      </c>
      <c r="B69" s="77">
        <v>1</v>
      </c>
      <c r="C69" s="20" t="str">
        <f t="shared" ref="C69:C75" si="60">IF(A69="","",VLOOKUP($A$68,IF(LEN(A69)=2,SWB,SWA),VLOOKUP(LEFT(A69,1),club,6,FALSE),FALSE))</f>
        <v xml:space="preserve">Asher Horbacki </v>
      </c>
      <c r="D69" s="20" t="str">
        <f t="shared" ref="D69:D75" si="61">IF(A69="","",VLOOKUP(LEFT(A69,1),club,2,FALSE))</f>
        <v>Shaftesbury</v>
      </c>
      <c r="E69" s="21" t="s">
        <v>858</v>
      </c>
      <c r="F69" s="146">
        <f>Decsheets!$V$5</f>
        <v>6</v>
      </c>
      <c r="G69" s="12"/>
      <c r="H69" s="12"/>
      <c r="I69" s="22"/>
      <c r="J69" s="18" t="str">
        <f t="shared" ref="J69:Q75" si="62">IF($A69="","",IF(LEFT($A69,1)=J$12,$F69,""))</f>
        <v/>
      </c>
      <c r="K69" s="18" t="str">
        <f t="shared" si="62"/>
        <v/>
      </c>
      <c r="L69" s="18" t="str">
        <f t="shared" si="62"/>
        <v/>
      </c>
      <c r="M69" s="18" t="str">
        <f t="shared" si="62"/>
        <v/>
      </c>
      <c r="N69" s="18">
        <f t="shared" si="62"/>
        <v>6</v>
      </c>
      <c r="O69" s="18" t="str">
        <f t="shared" si="62"/>
        <v/>
      </c>
      <c r="P69" s="18" t="str">
        <f t="shared" si="62"/>
        <v/>
      </c>
      <c r="Q69" s="18" t="str">
        <f t="shared" si="62"/>
        <v/>
      </c>
      <c r="R69" s="18"/>
      <c r="S69" s="12"/>
      <c r="W69" s="167" t="str">
        <f>$C110</f>
        <v>Iona Waddell</v>
      </c>
      <c r="X69" s="167" t="str">
        <f>$D110</f>
        <v>Dacorum &amp; T</v>
      </c>
      <c r="Y69" s="209">
        <f>$E110</f>
        <v>2.2000000000000002</v>
      </c>
      <c r="AA69" s="167" t="str">
        <f>$C114</f>
        <v/>
      </c>
      <c r="AB69" s="167" t="str">
        <f>$D114</f>
        <v/>
      </c>
      <c r="AC69" s="209" t="str">
        <f>$E114</f>
        <v>.</v>
      </c>
    </row>
    <row r="70" spans="1:29" x14ac:dyDescent="0.35">
      <c r="A70" s="19"/>
      <c r="B70" s="77">
        <v>2</v>
      </c>
      <c r="C70" s="20" t="str">
        <f t="shared" si="60"/>
        <v/>
      </c>
      <c r="D70" s="20" t="str">
        <f t="shared" si="61"/>
        <v/>
      </c>
      <c r="E70" s="21" t="s">
        <v>296</v>
      </c>
      <c r="F70" s="146">
        <f>Decsheets!$V$6</f>
        <v>5</v>
      </c>
      <c r="G70" s="12"/>
      <c r="H70" s="12"/>
      <c r="I70" s="22"/>
      <c r="J70" s="18" t="str">
        <f t="shared" si="62"/>
        <v/>
      </c>
      <c r="K70" s="18" t="str">
        <f t="shared" si="62"/>
        <v/>
      </c>
      <c r="L70" s="18" t="str">
        <f t="shared" si="62"/>
        <v/>
      </c>
      <c r="M70" s="18" t="str">
        <f t="shared" si="62"/>
        <v/>
      </c>
      <c r="N70" s="18" t="str">
        <f t="shared" si="62"/>
        <v/>
      </c>
      <c r="O70" s="18" t="str">
        <f t="shared" si="62"/>
        <v/>
      </c>
      <c r="P70" s="18" t="str">
        <f t="shared" si="62"/>
        <v/>
      </c>
      <c r="Q70" s="18" t="str">
        <f t="shared" si="62"/>
        <v/>
      </c>
      <c r="R70" s="18"/>
      <c r="S70" s="12"/>
      <c r="W70" s="167" t="str">
        <f>$C111</f>
        <v/>
      </c>
      <c r="X70" s="167" t="str">
        <f>$D111</f>
        <v/>
      </c>
      <c r="Y70" s="209" t="str">
        <f>$E111</f>
        <v>.</v>
      </c>
      <c r="AA70" s="167" t="str">
        <f>$C115</f>
        <v/>
      </c>
      <c r="AB70" s="167" t="str">
        <f>$D115</f>
        <v/>
      </c>
      <c r="AC70" s="209" t="str">
        <f>$E115</f>
        <v>.</v>
      </c>
    </row>
    <row r="71" spans="1:29" x14ac:dyDescent="0.35">
      <c r="A71" s="19"/>
      <c r="B71" s="77">
        <v>3</v>
      </c>
      <c r="C71" s="20" t="str">
        <f t="shared" si="60"/>
        <v/>
      </c>
      <c r="D71" s="20" t="str">
        <f t="shared" si="61"/>
        <v/>
      </c>
      <c r="E71" s="21" t="s">
        <v>296</v>
      </c>
      <c r="F71" s="146">
        <f>Decsheets!$V$7</f>
        <v>4</v>
      </c>
      <c r="G71" s="12"/>
      <c r="H71" s="12"/>
      <c r="I71" s="22"/>
      <c r="J71" s="18" t="str">
        <f t="shared" si="62"/>
        <v/>
      </c>
      <c r="K71" s="18" t="str">
        <f t="shared" si="62"/>
        <v/>
      </c>
      <c r="L71" s="18" t="str">
        <f t="shared" si="62"/>
        <v/>
      </c>
      <c r="M71" s="18" t="str">
        <f t="shared" si="62"/>
        <v/>
      </c>
      <c r="N71" s="18" t="str">
        <f t="shared" si="62"/>
        <v/>
      </c>
      <c r="O71" s="18" t="str">
        <f t="shared" si="62"/>
        <v/>
      </c>
      <c r="P71" s="18" t="str">
        <f t="shared" si="62"/>
        <v/>
      </c>
      <c r="Q71" s="18" t="str">
        <f t="shared" si="62"/>
        <v/>
      </c>
      <c r="R71" s="18"/>
      <c r="S71" s="12"/>
      <c r="W71" s="167" t="str">
        <f>$C112</f>
        <v/>
      </c>
      <c r="X71" s="167" t="str">
        <f>$D112</f>
        <v/>
      </c>
      <c r="Y71" s="209" t="str">
        <f>$E112</f>
        <v>.</v>
      </c>
      <c r="AC71" s="209"/>
    </row>
    <row r="72" spans="1:29" x14ac:dyDescent="0.35">
      <c r="A72" s="19"/>
      <c r="B72" s="77" t="s">
        <v>23</v>
      </c>
      <c r="C72" s="20" t="str">
        <f t="shared" si="60"/>
        <v/>
      </c>
      <c r="D72" s="20" t="str">
        <f t="shared" si="61"/>
        <v/>
      </c>
      <c r="E72" s="21" t="s">
        <v>296</v>
      </c>
      <c r="F72" s="146">
        <f>Decsheets!$V$8</f>
        <v>3</v>
      </c>
      <c r="G72" s="12"/>
      <c r="H72" s="12"/>
      <c r="I72" s="22"/>
      <c r="J72" s="18" t="str">
        <f t="shared" si="62"/>
        <v/>
      </c>
      <c r="K72" s="18" t="str">
        <f t="shared" si="62"/>
        <v/>
      </c>
      <c r="L72" s="18" t="str">
        <f t="shared" si="62"/>
        <v/>
      </c>
      <c r="M72" s="18" t="str">
        <f t="shared" si="62"/>
        <v/>
      </c>
      <c r="N72" s="18" t="str">
        <f t="shared" si="62"/>
        <v/>
      </c>
      <c r="O72" s="18" t="str">
        <f t="shared" si="62"/>
        <v/>
      </c>
      <c r="P72" s="18" t="str">
        <f t="shared" si="62"/>
        <v/>
      </c>
      <c r="Q72" s="18" t="str">
        <f t="shared" si="62"/>
        <v/>
      </c>
      <c r="R72" s="18"/>
      <c r="S72" s="12"/>
      <c r="Y72" s="209"/>
      <c r="AC72" s="209"/>
    </row>
    <row r="73" spans="1:29" x14ac:dyDescent="0.35">
      <c r="A73" s="19"/>
      <c r="B73" s="77" t="s">
        <v>24</v>
      </c>
      <c r="C73" s="20" t="str">
        <f t="shared" si="60"/>
        <v/>
      </c>
      <c r="D73" s="20" t="str">
        <f t="shared" si="61"/>
        <v/>
      </c>
      <c r="E73" s="21" t="s">
        <v>296</v>
      </c>
      <c r="F73" s="146">
        <f>Decsheets!$V$9</f>
        <v>2</v>
      </c>
      <c r="G73" s="12"/>
      <c r="H73" s="12"/>
      <c r="I73" s="22"/>
      <c r="J73" s="18" t="str">
        <f t="shared" si="62"/>
        <v/>
      </c>
      <c r="K73" s="18" t="str">
        <f t="shared" si="62"/>
        <v/>
      </c>
      <c r="L73" s="18" t="str">
        <f t="shared" si="62"/>
        <v/>
      </c>
      <c r="M73" s="18" t="str">
        <f t="shared" si="62"/>
        <v/>
      </c>
      <c r="N73" s="18" t="str">
        <f t="shared" si="62"/>
        <v/>
      </c>
      <c r="O73" s="18" t="str">
        <f t="shared" si="62"/>
        <v/>
      </c>
      <c r="P73" s="18" t="str">
        <f t="shared" si="62"/>
        <v/>
      </c>
      <c r="Q73" s="18" t="str">
        <f t="shared" si="62"/>
        <v/>
      </c>
      <c r="R73" s="18"/>
      <c r="S73" s="12"/>
      <c r="W73" s="167" t="s">
        <v>352</v>
      </c>
      <c r="Y73" s="209"/>
      <c r="AA73" s="167" t="s">
        <v>353</v>
      </c>
      <c r="AC73" s="209"/>
    </row>
    <row r="74" spans="1:29" x14ac:dyDescent="0.35">
      <c r="A74" s="19"/>
      <c r="B74" s="77" t="s">
        <v>25</v>
      </c>
      <c r="C74" s="20" t="str">
        <f t="shared" si="60"/>
        <v/>
      </c>
      <c r="D74" s="20" t="str">
        <f t="shared" si="61"/>
        <v/>
      </c>
      <c r="E74" s="21" t="s">
        <v>296</v>
      </c>
      <c r="F74" s="146">
        <f>Decsheets!$V$10</f>
        <v>1</v>
      </c>
      <c r="G74" s="12"/>
      <c r="H74" s="12"/>
      <c r="I74" s="22"/>
      <c r="J74" s="18" t="str">
        <f t="shared" si="62"/>
        <v/>
      </c>
      <c r="K74" s="18" t="str">
        <f t="shared" si="62"/>
        <v/>
      </c>
      <c r="L74" s="18" t="str">
        <f t="shared" si="62"/>
        <v/>
      </c>
      <c r="M74" s="18" t="str">
        <f t="shared" si="62"/>
        <v/>
      </c>
      <c r="N74" s="18" t="str">
        <f t="shared" si="62"/>
        <v/>
      </c>
      <c r="O74" s="18" t="str">
        <f t="shared" si="62"/>
        <v/>
      </c>
      <c r="P74" s="18" t="str">
        <f t="shared" si="62"/>
        <v/>
      </c>
      <c r="Q74" s="18" t="str">
        <f t="shared" si="62"/>
        <v/>
      </c>
      <c r="R74" s="18"/>
      <c r="S74" s="12"/>
      <c r="W74" s="167" t="str">
        <f>$C117</f>
        <v>Rebecca Wheeler Henry</v>
      </c>
      <c r="X74" s="167" t="str">
        <f>$D117</f>
        <v>Shaftesbury</v>
      </c>
      <c r="Y74" s="209">
        <f>$E117</f>
        <v>1.6</v>
      </c>
      <c r="AA74" s="167" t="str">
        <f>$C125</f>
        <v>Chloe Grogan</v>
      </c>
      <c r="AB74" s="167" t="str">
        <f>$D125</f>
        <v>Dacorum &amp; T</v>
      </c>
      <c r="AC74" s="209">
        <f>$E125</f>
        <v>1.4</v>
      </c>
    </row>
    <row r="75" spans="1:29" x14ac:dyDescent="0.35">
      <c r="A75" s="19"/>
      <c r="B75" s="77">
        <v>7</v>
      </c>
      <c r="C75" s="20" t="str">
        <f t="shared" si="60"/>
        <v/>
      </c>
      <c r="D75" s="20" t="str">
        <f t="shared" si="61"/>
        <v/>
      </c>
      <c r="E75" s="21" t="s">
        <v>296</v>
      </c>
      <c r="F75" s="146">
        <v>1</v>
      </c>
      <c r="G75" s="12"/>
      <c r="H75" s="12"/>
      <c r="I75" s="22"/>
      <c r="J75" s="18" t="str">
        <f t="shared" si="62"/>
        <v/>
      </c>
      <c r="K75" s="18" t="str">
        <f t="shared" si="62"/>
        <v/>
      </c>
      <c r="L75" s="18" t="str">
        <f t="shared" si="62"/>
        <v/>
      </c>
      <c r="M75" s="18" t="str">
        <f t="shared" si="62"/>
        <v/>
      </c>
      <c r="N75" s="18" t="str">
        <f t="shared" si="62"/>
        <v/>
      </c>
      <c r="O75" s="18" t="str">
        <f t="shared" si="62"/>
        <v/>
      </c>
      <c r="P75" s="18" t="str">
        <f t="shared" si="62"/>
        <v/>
      </c>
      <c r="Q75" s="18" t="str">
        <f t="shared" si="62"/>
        <v/>
      </c>
      <c r="R75" s="18">
        <f>SUM(Decsheets!$V$5:$V$13)-(SUM(J69:P75))</f>
        <v>15</v>
      </c>
      <c r="S75" s="12"/>
      <c r="W75" s="167" t="str">
        <f t="shared" ref="W75:W80" si="63">$C118</f>
        <v>Fara Adio Moses</v>
      </c>
      <c r="X75" s="167" t="str">
        <f t="shared" ref="X75:X80" si="64">$D118</f>
        <v>Dacorum &amp; T</v>
      </c>
      <c r="Y75" s="209">
        <f t="shared" ref="Y75:Y80" si="65">$E118</f>
        <v>1.55</v>
      </c>
      <c r="AA75" s="167" t="str">
        <f t="shared" ref="AA75:AA80" si="66">$C126</f>
        <v xml:space="preserve">Lola McCann Ezekiel </v>
      </c>
      <c r="AB75" s="167" t="str">
        <f t="shared" ref="AB75:AB80" si="67">$D126</f>
        <v>Shaftesbury</v>
      </c>
      <c r="AC75" s="209">
        <f t="shared" ref="AC75:AC80" si="68">$E126</f>
        <v>1.35</v>
      </c>
    </row>
    <row r="76" spans="1:29" s="2" customFormat="1" x14ac:dyDescent="0.35">
      <c r="A76" s="15" t="s">
        <v>56</v>
      </c>
      <c r="B76" s="76"/>
      <c r="C76" s="23" t="s">
        <v>144</v>
      </c>
      <c r="D76" s="26"/>
      <c r="E76" s="11" t="s">
        <v>296</v>
      </c>
      <c r="F76" s="144"/>
      <c r="G76" s="12"/>
      <c r="H76" s="12"/>
      <c r="I76" s="27"/>
      <c r="J76" s="18"/>
      <c r="K76" s="18"/>
      <c r="L76" s="18"/>
      <c r="M76" s="18"/>
      <c r="N76" s="18"/>
      <c r="O76" s="18"/>
      <c r="P76" s="18"/>
      <c r="Q76" s="18"/>
      <c r="R76" s="18"/>
      <c r="S76" s="12" t="s">
        <v>55</v>
      </c>
      <c r="W76" s="167" t="str">
        <f t="shared" si="63"/>
        <v>Gracie Williamson</v>
      </c>
      <c r="X76" s="167" t="str">
        <f t="shared" si="64"/>
        <v>Watford</v>
      </c>
      <c r="Y76" s="209">
        <f t="shared" si="65"/>
        <v>1.45</v>
      </c>
      <c r="Z76" s="167"/>
      <c r="AA76" s="167" t="str">
        <f t="shared" si="66"/>
        <v>Amy Hawkes</v>
      </c>
      <c r="AB76" s="167" t="str">
        <f t="shared" si="67"/>
        <v>Watford</v>
      </c>
      <c r="AC76" s="209">
        <f t="shared" si="68"/>
        <v>1.3</v>
      </c>
    </row>
    <row r="77" spans="1:29" x14ac:dyDescent="0.35">
      <c r="A77" s="19" t="s">
        <v>432</v>
      </c>
      <c r="B77" s="77">
        <v>1</v>
      </c>
      <c r="C77" s="20" t="str">
        <f t="shared" ref="C77:C83" si="69">IF(A77="","",VLOOKUP($A$76,IF(LEN(A77)=2,SWB,SWA),VLOOKUP(LEFT(A77,1),club,6,FALSE),FALSE))</f>
        <v>Indie Frost</v>
      </c>
      <c r="D77" s="20" t="str">
        <f t="shared" ref="D77:D83" si="70">IF(A77="","",VLOOKUP(LEFT(A77,1),club,2,FALSE))</f>
        <v>Dacorum &amp; T</v>
      </c>
      <c r="E77" s="21" t="s">
        <v>955</v>
      </c>
      <c r="F77" s="146">
        <f>Decsheets!$V$5</f>
        <v>6</v>
      </c>
      <c r="G77" s="12"/>
      <c r="H77" s="12"/>
      <c r="I77" s="22"/>
      <c r="J77" s="18" t="str">
        <f t="shared" ref="J77:Q83" si="71">IF($A77="","",IF(LEFT($A77,1)=J$12,$F77,""))</f>
        <v/>
      </c>
      <c r="K77" s="18" t="str">
        <f t="shared" si="71"/>
        <v/>
      </c>
      <c r="L77" s="18" t="str">
        <f t="shared" si="71"/>
        <v/>
      </c>
      <c r="M77" s="18">
        <f t="shared" si="71"/>
        <v>6</v>
      </c>
      <c r="N77" s="18" t="str">
        <f t="shared" si="71"/>
        <v/>
      </c>
      <c r="O77" s="18" t="str">
        <f t="shared" si="71"/>
        <v/>
      </c>
      <c r="P77" s="18" t="str">
        <f t="shared" si="71"/>
        <v/>
      </c>
      <c r="Q77" s="18" t="str">
        <f t="shared" si="71"/>
        <v/>
      </c>
      <c r="R77" s="18"/>
      <c r="S77" s="12"/>
      <c r="W77" s="167" t="str">
        <f t="shared" si="63"/>
        <v/>
      </c>
      <c r="X77" s="167" t="str">
        <f t="shared" si="64"/>
        <v/>
      </c>
      <c r="Y77" s="209" t="str">
        <f t="shared" si="65"/>
        <v>.</v>
      </c>
      <c r="AA77" s="167" t="str">
        <f t="shared" si="66"/>
        <v/>
      </c>
      <c r="AB77" s="167" t="str">
        <f t="shared" si="67"/>
        <v/>
      </c>
      <c r="AC77" s="209" t="str">
        <f t="shared" si="68"/>
        <v>.</v>
      </c>
    </row>
    <row r="78" spans="1:29" x14ac:dyDescent="0.35">
      <c r="A78" s="19"/>
      <c r="B78" s="77">
        <v>2</v>
      </c>
      <c r="C78" s="20" t="str">
        <f t="shared" si="69"/>
        <v/>
      </c>
      <c r="D78" s="20" t="str">
        <f t="shared" si="70"/>
        <v/>
      </c>
      <c r="E78" s="21" t="s">
        <v>296</v>
      </c>
      <c r="F78" s="146">
        <f>Decsheets!$V$6</f>
        <v>5</v>
      </c>
      <c r="G78" s="12"/>
      <c r="H78" s="12"/>
      <c r="I78" s="22"/>
      <c r="J78" s="18" t="str">
        <f t="shared" si="71"/>
        <v/>
      </c>
      <c r="K78" s="18" t="str">
        <f t="shared" si="71"/>
        <v/>
      </c>
      <c r="L78" s="18" t="str">
        <f t="shared" si="71"/>
        <v/>
      </c>
      <c r="M78" s="18" t="str">
        <f t="shared" si="71"/>
        <v/>
      </c>
      <c r="N78" s="18" t="str">
        <f t="shared" si="71"/>
        <v/>
      </c>
      <c r="O78" s="18" t="str">
        <f t="shared" si="71"/>
        <v/>
      </c>
      <c r="P78" s="18" t="str">
        <f t="shared" si="71"/>
        <v/>
      </c>
      <c r="Q78" s="18" t="str">
        <f t="shared" si="71"/>
        <v/>
      </c>
      <c r="R78" s="18"/>
      <c r="S78" s="12"/>
      <c r="W78" s="167" t="str">
        <f t="shared" si="63"/>
        <v/>
      </c>
      <c r="X78" s="167" t="str">
        <f t="shared" si="64"/>
        <v/>
      </c>
      <c r="Y78" s="209" t="str">
        <f t="shared" si="65"/>
        <v>.</v>
      </c>
      <c r="AA78" s="167" t="str">
        <f t="shared" si="66"/>
        <v/>
      </c>
      <c r="AB78" s="167" t="str">
        <f t="shared" si="67"/>
        <v/>
      </c>
      <c r="AC78" s="209" t="str">
        <f t="shared" si="68"/>
        <v>.</v>
      </c>
    </row>
    <row r="79" spans="1:29" x14ac:dyDescent="0.35">
      <c r="A79" s="19"/>
      <c r="B79" s="77">
        <v>3</v>
      </c>
      <c r="C79" s="20" t="str">
        <f t="shared" si="69"/>
        <v/>
      </c>
      <c r="D79" s="20" t="str">
        <f t="shared" si="70"/>
        <v/>
      </c>
      <c r="E79" s="21" t="s">
        <v>296</v>
      </c>
      <c r="F79" s="146">
        <f>Decsheets!$V$7</f>
        <v>4</v>
      </c>
      <c r="G79" s="12"/>
      <c r="H79" s="12"/>
      <c r="I79" s="22"/>
      <c r="J79" s="18" t="str">
        <f t="shared" si="71"/>
        <v/>
      </c>
      <c r="K79" s="18" t="str">
        <f t="shared" si="71"/>
        <v/>
      </c>
      <c r="L79" s="18" t="str">
        <f t="shared" si="71"/>
        <v/>
      </c>
      <c r="M79" s="18" t="str">
        <f t="shared" si="71"/>
        <v/>
      </c>
      <c r="N79" s="18" t="str">
        <f t="shared" si="71"/>
        <v/>
      </c>
      <c r="O79" s="18" t="str">
        <f t="shared" si="71"/>
        <v/>
      </c>
      <c r="P79" s="18" t="str">
        <f t="shared" si="71"/>
        <v/>
      </c>
      <c r="Q79" s="18" t="str">
        <f t="shared" si="71"/>
        <v/>
      </c>
      <c r="R79" s="18"/>
      <c r="S79" s="12"/>
      <c r="W79" s="167" t="str">
        <f t="shared" si="63"/>
        <v/>
      </c>
      <c r="X79" s="167" t="str">
        <f t="shared" si="64"/>
        <v/>
      </c>
      <c r="Y79" s="209" t="str">
        <f t="shared" si="65"/>
        <v>.</v>
      </c>
      <c r="AA79" s="167" t="str">
        <f t="shared" si="66"/>
        <v/>
      </c>
      <c r="AB79" s="167" t="str">
        <f t="shared" si="67"/>
        <v/>
      </c>
      <c r="AC79" s="209" t="str">
        <f t="shared" si="68"/>
        <v>.</v>
      </c>
    </row>
    <row r="80" spans="1:29" x14ac:dyDescent="0.35">
      <c r="A80" s="19"/>
      <c r="B80" s="77" t="s">
        <v>23</v>
      </c>
      <c r="C80" s="20" t="str">
        <f t="shared" si="69"/>
        <v/>
      </c>
      <c r="D80" s="20" t="str">
        <f t="shared" si="70"/>
        <v/>
      </c>
      <c r="E80" s="21" t="s">
        <v>296</v>
      </c>
      <c r="F80" s="146">
        <f>Decsheets!$V$8</f>
        <v>3</v>
      </c>
      <c r="G80" s="12"/>
      <c r="H80" s="12"/>
      <c r="I80" s="22"/>
      <c r="J80" s="18" t="str">
        <f t="shared" si="71"/>
        <v/>
      </c>
      <c r="K80" s="18" t="str">
        <f t="shared" si="71"/>
        <v/>
      </c>
      <c r="L80" s="18" t="str">
        <f t="shared" si="71"/>
        <v/>
      </c>
      <c r="M80" s="18" t="str">
        <f t="shared" si="71"/>
        <v/>
      </c>
      <c r="N80" s="18" t="str">
        <f t="shared" si="71"/>
        <v/>
      </c>
      <c r="O80" s="18" t="str">
        <f t="shared" si="71"/>
        <v/>
      </c>
      <c r="P80" s="18" t="str">
        <f t="shared" si="71"/>
        <v/>
      </c>
      <c r="Q80" s="18" t="str">
        <f t="shared" si="71"/>
        <v/>
      </c>
      <c r="R80" s="18"/>
      <c r="S80" s="12"/>
      <c r="W80" s="167" t="str">
        <f t="shared" si="63"/>
        <v/>
      </c>
      <c r="X80" s="167" t="str">
        <f t="shared" si="64"/>
        <v/>
      </c>
      <c r="Y80" s="209" t="str">
        <f t="shared" si="65"/>
        <v>.</v>
      </c>
      <c r="AA80" s="167" t="str">
        <f t="shared" si="66"/>
        <v/>
      </c>
      <c r="AB80" s="167" t="str">
        <f t="shared" si="67"/>
        <v/>
      </c>
      <c r="AC80" s="209" t="str">
        <f t="shared" si="68"/>
        <v>.</v>
      </c>
    </row>
    <row r="81" spans="1:29" x14ac:dyDescent="0.35">
      <c r="A81" s="19"/>
      <c r="B81" s="77" t="s">
        <v>24</v>
      </c>
      <c r="C81" s="20" t="str">
        <f t="shared" si="69"/>
        <v/>
      </c>
      <c r="D81" s="20" t="str">
        <f t="shared" si="70"/>
        <v/>
      </c>
      <c r="E81" s="21" t="s">
        <v>296</v>
      </c>
      <c r="F81" s="146">
        <f>Decsheets!$V$9</f>
        <v>2</v>
      </c>
      <c r="G81" s="12"/>
      <c r="H81" s="12"/>
      <c r="I81" s="22"/>
      <c r="J81" s="18" t="str">
        <f t="shared" si="71"/>
        <v/>
      </c>
      <c r="K81" s="18" t="str">
        <f t="shared" si="71"/>
        <v/>
      </c>
      <c r="L81" s="18" t="str">
        <f t="shared" si="71"/>
        <v/>
      </c>
      <c r="M81" s="18" t="str">
        <f t="shared" si="71"/>
        <v/>
      </c>
      <c r="N81" s="18" t="str">
        <f t="shared" si="71"/>
        <v/>
      </c>
      <c r="O81" s="18" t="str">
        <f t="shared" si="71"/>
        <v/>
      </c>
      <c r="P81" s="18" t="str">
        <f t="shared" si="71"/>
        <v/>
      </c>
      <c r="Q81" s="18" t="str">
        <f t="shared" si="71"/>
        <v/>
      </c>
      <c r="R81" s="18"/>
      <c r="S81" s="12"/>
      <c r="W81" s="169"/>
      <c r="X81" s="169"/>
      <c r="Y81" s="201"/>
      <c r="Z81" s="169"/>
      <c r="AA81" s="169"/>
      <c r="AB81" s="169"/>
      <c r="AC81" s="201"/>
    </row>
    <row r="82" spans="1:29" x14ac:dyDescent="0.35">
      <c r="A82" s="19"/>
      <c r="B82" s="77" t="s">
        <v>25</v>
      </c>
      <c r="C82" s="20" t="str">
        <f t="shared" si="69"/>
        <v/>
      </c>
      <c r="D82" s="20" t="str">
        <f t="shared" si="70"/>
        <v/>
      </c>
      <c r="E82" s="21" t="s">
        <v>296</v>
      </c>
      <c r="F82" s="146">
        <f>Decsheets!$V$10</f>
        <v>1</v>
      </c>
      <c r="G82" s="12"/>
      <c r="H82" s="12"/>
      <c r="I82" s="22"/>
      <c r="J82" s="18" t="str">
        <f t="shared" si="71"/>
        <v/>
      </c>
      <c r="K82" s="18" t="str">
        <f t="shared" si="71"/>
        <v/>
      </c>
      <c r="L82" s="18" t="str">
        <f t="shared" si="71"/>
        <v/>
      </c>
      <c r="M82" s="18" t="str">
        <f t="shared" si="71"/>
        <v/>
      </c>
      <c r="N82" s="18" t="str">
        <f t="shared" si="71"/>
        <v/>
      </c>
      <c r="O82" s="18" t="str">
        <f t="shared" si="71"/>
        <v/>
      </c>
      <c r="P82" s="18" t="str">
        <f t="shared" si="71"/>
        <v/>
      </c>
      <c r="Q82" s="18" t="str">
        <f t="shared" si="71"/>
        <v/>
      </c>
      <c r="R82" s="18"/>
      <c r="S82" s="12"/>
      <c r="W82" s="167" t="s">
        <v>355</v>
      </c>
      <c r="Y82" s="209"/>
      <c r="AA82" s="167" t="s">
        <v>356</v>
      </c>
      <c r="AC82" s="209"/>
    </row>
    <row r="83" spans="1:29" x14ac:dyDescent="0.35">
      <c r="A83" s="19"/>
      <c r="B83" s="77">
        <v>7</v>
      </c>
      <c r="C83" s="20" t="str">
        <f t="shared" si="69"/>
        <v/>
      </c>
      <c r="D83" s="20" t="str">
        <f t="shared" si="70"/>
        <v/>
      </c>
      <c r="E83" s="21" t="s">
        <v>296</v>
      </c>
      <c r="F83" s="146">
        <v>1</v>
      </c>
      <c r="G83" s="12"/>
      <c r="H83" s="12"/>
      <c r="I83" s="22"/>
      <c r="J83" s="18" t="str">
        <f t="shared" si="71"/>
        <v/>
      </c>
      <c r="K83" s="18" t="str">
        <f t="shared" si="71"/>
        <v/>
      </c>
      <c r="L83" s="18" t="str">
        <f t="shared" si="71"/>
        <v/>
      </c>
      <c r="M83" s="18" t="str">
        <f t="shared" si="71"/>
        <v/>
      </c>
      <c r="N83" s="18" t="str">
        <f t="shared" si="71"/>
        <v/>
      </c>
      <c r="O83" s="18" t="str">
        <f t="shared" si="71"/>
        <v/>
      </c>
      <c r="P83" s="18" t="str">
        <f t="shared" si="71"/>
        <v/>
      </c>
      <c r="Q83" s="18" t="str">
        <f t="shared" si="71"/>
        <v/>
      </c>
      <c r="R83" s="18">
        <f>SUM(Decsheets!$V$5:$V$13)-(SUM(J77:P83))</f>
        <v>15</v>
      </c>
      <c r="S83" s="12"/>
      <c r="W83" s="167" t="str">
        <f>$C133</f>
        <v>Ava McLoughlin</v>
      </c>
      <c r="X83" s="167" t="str">
        <f>$D133</f>
        <v>Watford</v>
      </c>
      <c r="Y83" s="209">
        <f>$E133</f>
        <v>4.8</v>
      </c>
      <c r="AA83" s="167" t="str">
        <f>$C141</f>
        <v>Ami O’Sullivan</v>
      </c>
      <c r="AB83" s="167" t="str">
        <f>$D141</f>
        <v>Watford</v>
      </c>
      <c r="AC83" s="209">
        <f>$E141</f>
        <v>4.29</v>
      </c>
    </row>
    <row r="84" spans="1:29" s="2" customFormat="1" x14ac:dyDescent="0.35">
      <c r="A84" s="15" t="s">
        <v>56</v>
      </c>
      <c r="B84" s="76"/>
      <c r="C84" s="23" t="s">
        <v>145</v>
      </c>
      <c r="D84" s="26"/>
      <c r="E84" s="11" t="s">
        <v>296</v>
      </c>
      <c r="F84" s="144"/>
      <c r="G84" s="12"/>
      <c r="H84" s="12"/>
      <c r="I84" s="27"/>
      <c r="J84" s="18"/>
      <c r="K84" s="18"/>
      <c r="L84" s="18"/>
      <c r="M84" s="18"/>
      <c r="N84" s="18"/>
      <c r="O84" s="18"/>
      <c r="P84" s="18"/>
      <c r="Q84" s="18"/>
      <c r="R84" s="18"/>
      <c r="S84" s="12" t="s">
        <v>67</v>
      </c>
      <c r="W84" s="167" t="str">
        <f t="shared" ref="W84:W89" si="72">$C134</f>
        <v>Louise Grenfell</v>
      </c>
      <c r="X84" s="167" t="str">
        <f t="shared" ref="X84:X89" si="73">$D134</f>
        <v>Herts Phoenix</v>
      </c>
      <c r="Y84" s="209">
        <f t="shared" ref="Y84:Y89" si="74">$E134</f>
        <v>4.72</v>
      </c>
      <c r="Z84" s="167"/>
      <c r="AA84" s="167" t="str">
        <f t="shared" ref="AA84:AA89" si="75">$C142</f>
        <v>Izzy Stefanutto</v>
      </c>
      <c r="AB84" s="167" t="str">
        <f t="shared" ref="AB84:AB89" si="76">$D142</f>
        <v>St Albans</v>
      </c>
      <c r="AC84" s="209">
        <f t="shared" ref="AC84:AC89" si="77">$E142</f>
        <v>4.2300000000000004</v>
      </c>
    </row>
    <row r="85" spans="1:29" x14ac:dyDescent="0.35">
      <c r="A85" s="19" t="s">
        <v>825</v>
      </c>
      <c r="B85" s="77">
        <v>1</v>
      </c>
      <c r="C85" s="20" t="str">
        <f t="shared" ref="C85:C91" si="78">IF(A85="","",VLOOKUP($A$84,IF(LEN(A85)=2,SWB,SWA),VLOOKUP(LEFT(A85,1),club,6,FALSE),FALSE))</f>
        <v>Florence Crowley</v>
      </c>
      <c r="D85" s="20" t="str">
        <f t="shared" ref="D85:D91" si="79">IF(A85="","",VLOOKUP(LEFT(A85,1),club,2,FALSE))</f>
        <v>Dacorum &amp; T</v>
      </c>
      <c r="E85" s="21" t="s">
        <v>956</v>
      </c>
      <c r="F85" s="146">
        <f>Decsheets!$V$5</f>
        <v>6</v>
      </c>
      <c r="G85" s="12"/>
      <c r="H85" s="12"/>
      <c r="I85" s="22"/>
      <c r="J85" s="18" t="str">
        <f t="shared" ref="J85:Q91" si="80">IF($A85="","",IF(LEFT($A85,1)=J$12,$F85,""))</f>
        <v/>
      </c>
      <c r="K85" s="18" t="str">
        <f t="shared" si="80"/>
        <v/>
      </c>
      <c r="L85" s="18" t="str">
        <f t="shared" si="80"/>
        <v/>
      </c>
      <c r="M85" s="18">
        <f t="shared" si="80"/>
        <v>6</v>
      </c>
      <c r="N85" s="18" t="str">
        <f t="shared" si="80"/>
        <v/>
      </c>
      <c r="O85" s="18" t="str">
        <f t="shared" si="80"/>
        <v/>
      </c>
      <c r="P85" s="18" t="str">
        <f t="shared" si="80"/>
        <v/>
      </c>
      <c r="Q85" s="18" t="str">
        <f t="shared" si="80"/>
        <v/>
      </c>
      <c r="R85" s="18"/>
      <c r="S85" s="12"/>
      <c r="W85" s="167" t="str">
        <f t="shared" si="72"/>
        <v>Alina Cofie</v>
      </c>
      <c r="X85" s="167" t="str">
        <f t="shared" si="73"/>
        <v>Shaftesbury</v>
      </c>
      <c r="Y85" s="209">
        <f t="shared" si="74"/>
        <v>4.67</v>
      </c>
      <c r="AA85" s="167" t="str">
        <f t="shared" si="75"/>
        <v xml:space="preserve">Rebecca Wheeler Henry </v>
      </c>
      <c r="AB85" s="167" t="str">
        <f t="shared" si="76"/>
        <v>Shaftesbury</v>
      </c>
      <c r="AC85" s="209">
        <f t="shared" si="77"/>
        <v>3.51</v>
      </c>
    </row>
    <row r="86" spans="1:29" x14ac:dyDescent="0.35">
      <c r="A86" s="19"/>
      <c r="B86" s="77">
        <v>2</v>
      </c>
      <c r="C86" s="20" t="str">
        <f t="shared" si="78"/>
        <v/>
      </c>
      <c r="D86" s="20" t="str">
        <f t="shared" si="79"/>
        <v/>
      </c>
      <c r="E86" s="21" t="s">
        <v>296</v>
      </c>
      <c r="F86" s="146">
        <f>Decsheets!$V$6</f>
        <v>5</v>
      </c>
      <c r="G86" s="12"/>
      <c r="H86" s="12"/>
      <c r="I86" s="22"/>
      <c r="J86" s="18" t="str">
        <f t="shared" si="80"/>
        <v/>
      </c>
      <c r="K86" s="18" t="str">
        <f t="shared" si="80"/>
        <v/>
      </c>
      <c r="L86" s="18" t="str">
        <f t="shared" si="80"/>
        <v/>
      </c>
      <c r="M86" s="18" t="str">
        <f t="shared" si="80"/>
        <v/>
      </c>
      <c r="N86" s="18" t="str">
        <f t="shared" si="80"/>
        <v/>
      </c>
      <c r="O86" s="18" t="str">
        <f t="shared" si="80"/>
        <v/>
      </c>
      <c r="P86" s="18" t="str">
        <f t="shared" si="80"/>
        <v/>
      </c>
      <c r="Q86" s="18" t="str">
        <f t="shared" si="80"/>
        <v/>
      </c>
      <c r="R86" s="18"/>
      <c r="S86" s="12"/>
      <c r="W86" s="167" t="str">
        <f t="shared" si="72"/>
        <v>Meeka Nightingale</v>
      </c>
      <c r="X86" s="167" t="str">
        <f t="shared" si="73"/>
        <v>St Albans</v>
      </c>
      <c r="Y86" s="209">
        <f t="shared" si="74"/>
        <v>4.4400000000000004</v>
      </c>
      <c r="AA86" s="167" t="str">
        <f t="shared" si="75"/>
        <v/>
      </c>
      <c r="AB86" s="167" t="str">
        <f t="shared" si="76"/>
        <v/>
      </c>
      <c r="AC86" s="209" t="str">
        <f t="shared" si="77"/>
        <v>.</v>
      </c>
    </row>
    <row r="87" spans="1:29" x14ac:dyDescent="0.35">
      <c r="A87" s="19"/>
      <c r="B87" s="77">
        <v>3</v>
      </c>
      <c r="C87" s="20" t="str">
        <f t="shared" si="78"/>
        <v/>
      </c>
      <c r="D87" s="20" t="str">
        <f t="shared" si="79"/>
        <v/>
      </c>
      <c r="E87" s="21" t="s">
        <v>296</v>
      </c>
      <c r="F87" s="146">
        <f>Decsheets!$V$7</f>
        <v>4</v>
      </c>
      <c r="G87" s="12"/>
      <c r="H87" s="12"/>
      <c r="I87" s="22"/>
      <c r="J87" s="18" t="str">
        <f t="shared" si="80"/>
        <v/>
      </c>
      <c r="K87" s="18" t="str">
        <f t="shared" si="80"/>
        <v/>
      </c>
      <c r="L87" s="18" t="str">
        <f t="shared" si="80"/>
        <v/>
      </c>
      <c r="M87" s="18" t="str">
        <f t="shared" si="80"/>
        <v/>
      </c>
      <c r="N87" s="18" t="str">
        <f t="shared" si="80"/>
        <v/>
      </c>
      <c r="O87" s="18" t="str">
        <f t="shared" si="80"/>
        <v/>
      </c>
      <c r="P87" s="18" t="str">
        <f t="shared" si="80"/>
        <v/>
      </c>
      <c r="Q87" s="18" t="str">
        <f t="shared" si="80"/>
        <v/>
      </c>
      <c r="R87" s="18"/>
      <c r="S87" s="12"/>
      <c r="W87" s="167" t="str">
        <f t="shared" si="72"/>
        <v/>
      </c>
      <c r="X87" s="167" t="str">
        <f t="shared" si="73"/>
        <v/>
      </c>
      <c r="Y87" s="209" t="str">
        <f t="shared" si="74"/>
        <v>.</v>
      </c>
      <c r="AA87" s="167" t="str">
        <f t="shared" si="75"/>
        <v/>
      </c>
      <c r="AB87" s="167" t="str">
        <f t="shared" si="76"/>
        <v/>
      </c>
      <c r="AC87" s="209" t="str">
        <f t="shared" si="77"/>
        <v>.</v>
      </c>
    </row>
    <row r="88" spans="1:29" x14ac:dyDescent="0.35">
      <c r="A88" s="19"/>
      <c r="B88" s="77" t="s">
        <v>23</v>
      </c>
      <c r="C88" s="20" t="str">
        <f t="shared" si="78"/>
        <v/>
      </c>
      <c r="D88" s="20" t="str">
        <f t="shared" si="79"/>
        <v/>
      </c>
      <c r="E88" s="21" t="s">
        <v>296</v>
      </c>
      <c r="F88" s="146">
        <f>Decsheets!$V$8</f>
        <v>3</v>
      </c>
      <c r="G88" s="12"/>
      <c r="H88" s="12"/>
      <c r="I88" s="22"/>
      <c r="J88" s="18" t="str">
        <f t="shared" si="80"/>
        <v/>
      </c>
      <c r="K88" s="18" t="str">
        <f t="shared" si="80"/>
        <v/>
      </c>
      <c r="L88" s="18" t="str">
        <f t="shared" si="80"/>
        <v/>
      </c>
      <c r="M88" s="18" t="str">
        <f t="shared" si="80"/>
        <v/>
      </c>
      <c r="N88" s="18" t="str">
        <f t="shared" si="80"/>
        <v/>
      </c>
      <c r="O88" s="18" t="str">
        <f t="shared" si="80"/>
        <v/>
      </c>
      <c r="P88" s="18" t="str">
        <f t="shared" si="80"/>
        <v/>
      </c>
      <c r="Q88" s="18" t="str">
        <f t="shared" si="80"/>
        <v/>
      </c>
      <c r="R88" s="18"/>
      <c r="S88" s="12"/>
      <c r="W88" s="167" t="str">
        <f t="shared" si="72"/>
        <v/>
      </c>
      <c r="X88" s="167" t="str">
        <f t="shared" si="73"/>
        <v/>
      </c>
      <c r="Y88" s="209" t="str">
        <f t="shared" si="74"/>
        <v>.</v>
      </c>
      <c r="AA88" s="167" t="str">
        <f t="shared" si="75"/>
        <v/>
      </c>
      <c r="AB88" s="167" t="str">
        <f t="shared" si="76"/>
        <v/>
      </c>
      <c r="AC88" s="209" t="str">
        <f t="shared" si="77"/>
        <v>.</v>
      </c>
    </row>
    <row r="89" spans="1:29" x14ac:dyDescent="0.35">
      <c r="A89" s="19"/>
      <c r="B89" s="77" t="s">
        <v>24</v>
      </c>
      <c r="C89" s="20" t="str">
        <f t="shared" si="78"/>
        <v/>
      </c>
      <c r="D89" s="20" t="str">
        <f t="shared" si="79"/>
        <v/>
      </c>
      <c r="E89" s="21" t="s">
        <v>296</v>
      </c>
      <c r="F89" s="146">
        <f>Decsheets!$V$9</f>
        <v>2</v>
      </c>
      <c r="G89" s="12"/>
      <c r="H89" s="12"/>
      <c r="I89" s="22"/>
      <c r="J89" s="18" t="str">
        <f t="shared" si="80"/>
        <v/>
      </c>
      <c r="K89" s="18" t="str">
        <f t="shared" si="80"/>
        <v/>
      </c>
      <c r="L89" s="18" t="str">
        <f t="shared" si="80"/>
        <v/>
      </c>
      <c r="M89" s="18" t="str">
        <f t="shared" si="80"/>
        <v/>
      </c>
      <c r="N89" s="18" t="str">
        <f t="shared" si="80"/>
        <v/>
      </c>
      <c r="O89" s="18" t="str">
        <f t="shared" si="80"/>
        <v/>
      </c>
      <c r="P89" s="18" t="str">
        <f t="shared" si="80"/>
        <v/>
      </c>
      <c r="Q89" s="18" t="str">
        <f t="shared" si="80"/>
        <v/>
      </c>
      <c r="R89" s="18"/>
      <c r="S89" s="12"/>
      <c r="W89" s="167" t="str">
        <f t="shared" si="72"/>
        <v/>
      </c>
      <c r="X89" s="167" t="str">
        <f t="shared" si="73"/>
        <v/>
      </c>
      <c r="Y89" s="209" t="str">
        <f t="shared" si="74"/>
        <v>.</v>
      </c>
      <c r="AA89" s="167" t="str">
        <f t="shared" si="75"/>
        <v/>
      </c>
      <c r="AB89" s="167" t="str">
        <f t="shared" si="76"/>
        <v/>
      </c>
      <c r="AC89" s="209" t="str">
        <f t="shared" si="77"/>
        <v>.</v>
      </c>
    </row>
    <row r="90" spans="1:29" x14ac:dyDescent="0.35">
      <c r="A90" s="19"/>
      <c r="B90" s="77" t="s">
        <v>25</v>
      </c>
      <c r="C90" s="20" t="str">
        <f t="shared" si="78"/>
        <v/>
      </c>
      <c r="D90" s="20" t="str">
        <f t="shared" si="79"/>
        <v/>
      </c>
      <c r="E90" s="21" t="s">
        <v>296</v>
      </c>
      <c r="F90" s="146">
        <f>Decsheets!$V$10</f>
        <v>1</v>
      </c>
      <c r="G90" s="12"/>
      <c r="H90" s="12"/>
      <c r="I90" s="22"/>
      <c r="J90" s="18" t="str">
        <f t="shared" si="80"/>
        <v/>
      </c>
      <c r="K90" s="18" t="str">
        <f t="shared" si="80"/>
        <v/>
      </c>
      <c r="L90" s="18" t="str">
        <f t="shared" si="80"/>
        <v/>
      </c>
      <c r="M90" s="18" t="str">
        <f t="shared" si="80"/>
        <v/>
      </c>
      <c r="N90" s="18" t="str">
        <f t="shared" si="80"/>
        <v/>
      </c>
      <c r="O90" s="18" t="str">
        <f t="shared" si="80"/>
        <v/>
      </c>
      <c r="P90" s="18" t="str">
        <f t="shared" si="80"/>
        <v/>
      </c>
      <c r="Q90" s="18" t="str">
        <f t="shared" si="80"/>
        <v/>
      </c>
      <c r="R90" s="18"/>
      <c r="S90" s="12"/>
      <c r="Y90" s="209"/>
      <c r="AC90" s="209"/>
    </row>
    <row r="91" spans="1:29" x14ac:dyDescent="0.35">
      <c r="A91" s="19"/>
      <c r="B91" s="77">
        <v>7</v>
      </c>
      <c r="C91" s="20" t="str">
        <f t="shared" si="78"/>
        <v/>
      </c>
      <c r="D91" s="20" t="str">
        <f t="shared" si="79"/>
        <v/>
      </c>
      <c r="E91" s="21" t="s">
        <v>296</v>
      </c>
      <c r="F91" s="146">
        <v>1</v>
      </c>
      <c r="G91" s="12"/>
      <c r="H91" s="12"/>
      <c r="I91" s="22"/>
      <c r="J91" s="18" t="str">
        <f t="shared" si="80"/>
        <v/>
      </c>
      <c r="K91" s="18" t="str">
        <f t="shared" si="80"/>
        <v/>
      </c>
      <c r="L91" s="18" t="str">
        <f t="shared" si="80"/>
        <v/>
      </c>
      <c r="M91" s="18" t="str">
        <f t="shared" si="80"/>
        <v/>
      </c>
      <c r="N91" s="18" t="str">
        <f t="shared" si="80"/>
        <v/>
      </c>
      <c r="O91" s="18" t="str">
        <f t="shared" si="80"/>
        <v/>
      </c>
      <c r="P91" s="18" t="str">
        <f t="shared" si="80"/>
        <v/>
      </c>
      <c r="Q91" s="18" t="str">
        <f t="shared" si="80"/>
        <v/>
      </c>
      <c r="R91" s="18">
        <f>SUM(Decsheets!$V$5:$V$13)-(SUM(J85:P91))</f>
        <v>15</v>
      </c>
      <c r="S91" s="12"/>
      <c r="W91" s="167" t="s">
        <v>357</v>
      </c>
      <c r="Y91" s="209"/>
      <c r="AA91" s="167" t="s">
        <v>358</v>
      </c>
      <c r="AC91" s="209"/>
    </row>
    <row r="92" spans="1:29" s="2" customFormat="1" x14ac:dyDescent="0.35">
      <c r="A92" s="15" t="s">
        <v>20</v>
      </c>
      <c r="B92" s="76"/>
      <c r="C92" s="23" t="s">
        <v>321</v>
      </c>
      <c r="D92" s="151" t="s">
        <v>336</v>
      </c>
      <c r="E92" s="153" t="s">
        <v>296</v>
      </c>
      <c r="F92" s="144"/>
      <c r="G92" s="12"/>
      <c r="H92" s="12"/>
      <c r="I92" s="12"/>
      <c r="J92" s="18"/>
      <c r="K92" s="18"/>
      <c r="L92" s="18"/>
      <c r="M92" s="18"/>
      <c r="N92" s="18"/>
      <c r="O92" s="18"/>
      <c r="P92" s="18"/>
      <c r="Q92" s="18"/>
      <c r="R92" s="18"/>
      <c r="S92" s="12" t="s">
        <v>113</v>
      </c>
      <c r="W92" s="167" t="str">
        <f>$C149</f>
        <v>Maia Smith</v>
      </c>
      <c r="X92" s="167" t="str">
        <f>$D149</f>
        <v>St Albans</v>
      </c>
      <c r="Y92" s="209">
        <f>$E149</f>
        <v>10.37</v>
      </c>
      <c r="Z92" s="167"/>
      <c r="AA92" s="167" t="str">
        <f>$C157</f>
        <v>Izzy Stefanutto</v>
      </c>
      <c r="AB92" s="167" t="str">
        <f>$D157</f>
        <v>St Albans</v>
      </c>
      <c r="AC92" s="209">
        <f>$E157</f>
        <v>9.01</v>
      </c>
    </row>
    <row r="93" spans="1:29" x14ac:dyDescent="0.35">
      <c r="A93" s="19" t="s">
        <v>428</v>
      </c>
      <c r="B93" s="77">
        <v>1</v>
      </c>
      <c r="C93" s="20" t="str">
        <f t="shared" ref="C93:C99" si="81">IF(A93="","",VLOOKUP($A$92,IF(LEN(A93)=2,SWB,SWA),VLOOKUP(LEFT(A93,1),club,6,FALSE),FALSE))</f>
        <v>Scarlett Gammell</v>
      </c>
      <c r="D93" s="20" t="str">
        <f t="shared" ref="D93:D99" si="82">IF(A93="","",VLOOKUP(LEFT(A93,1),club,2,FALSE))</f>
        <v>Watford</v>
      </c>
      <c r="E93" s="154">
        <v>12.1</v>
      </c>
      <c r="F93" s="146">
        <f>Decsheets!$V$5</f>
        <v>6</v>
      </c>
      <c r="G93" s="12"/>
      <c r="H93" s="12"/>
      <c r="I93" s="22"/>
      <c r="J93" s="18" t="str">
        <f t="shared" ref="J93:Q99" si="83">IF($A93="","",IF(LEFT($A93,1)=J$12,$F93,""))</f>
        <v/>
      </c>
      <c r="K93" s="18">
        <f t="shared" si="83"/>
        <v>6</v>
      </c>
      <c r="L93" s="18" t="str">
        <f t="shared" si="83"/>
        <v/>
      </c>
      <c r="M93" s="18" t="str">
        <f t="shared" si="83"/>
        <v/>
      </c>
      <c r="N93" s="18" t="str">
        <f t="shared" si="83"/>
        <v/>
      </c>
      <c r="O93" s="18" t="str">
        <f t="shared" si="83"/>
        <v/>
      </c>
      <c r="P93" s="18" t="str">
        <f t="shared" si="83"/>
        <v/>
      </c>
      <c r="Q93" s="18" t="str">
        <f t="shared" si="83"/>
        <v/>
      </c>
      <c r="R93" s="18"/>
      <c r="S93" s="12"/>
      <c r="W93" s="167" t="str">
        <f t="shared" ref="W93:W98" si="84">$C150</f>
        <v/>
      </c>
      <c r="X93" s="167" t="str">
        <f t="shared" ref="X93:X98" si="85">$D150</f>
        <v/>
      </c>
      <c r="Y93" s="209" t="str">
        <f t="shared" ref="Y93:Y98" si="86">$E150</f>
        <v>.</v>
      </c>
      <c r="AA93" s="167" t="str">
        <f t="shared" ref="AA93:AA98" si="87">$C158</f>
        <v/>
      </c>
      <c r="AB93" s="167" t="str">
        <f t="shared" ref="AB93:AB98" si="88">$D158</f>
        <v/>
      </c>
      <c r="AC93" s="209" t="str">
        <f t="shared" ref="AC93:AC98" si="89">$E158</f>
        <v>.</v>
      </c>
    </row>
    <row r="94" spans="1:29" x14ac:dyDescent="0.35">
      <c r="A94" s="19" t="s">
        <v>434</v>
      </c>
      <c r="B94" s="77">
        <v>2</v>
      </c>
      <c r="C94" s="20" t="str">
        <f t="shared" si="81"/>
        <v>Alina Cofie</v>
      </c>
      <c r="D94" s="20" t="str">
        <f t="shared" si="82"/>
        <v>Shaftesbury</v>
      </c>
      <c r="E94" s="154">
        <v>12.4</v>
      </c>
      <c r="F94" s="146">
        <f>Decsheets!$V$6</f>
        <v>5</v>
      </c>
      <c r="G94" s="12"/>
      <c r="H94" s="12"/>
      <c r="I94" s="22"/>
      <c r="J94" s="18" t="str">
        <f t="shared" si="83"/>
        <v/>
      </c>
      <c r="K94" s="18" t="str">
        <f t="shared" si="83"/>
        <v/>
      </c>
      <c r="L94" s="18" t="str">
        <f t="shared" si="83"/>
        <v/>
      </c>
      <c r="M94" s="18" t="str">
        <f t="shared" si="83"/>
        <v/>
      </c>
      <c r="N94" s="18">
        <f t="shared" si="83"/>
        <v>5</v>
      </c>
      <c r="O94" s="18" t="str">
        <f t="shared" si="83"/>
        <v/>
      </c>
      <c r="P94" s="18" t="str">
        <f t="shared" si="83"/>
        <v/>
      </c>
      <c r="Q94" s="18" t="str">
        <f t="shared" si="83"/>
        <v/>
      </c>
      <c r="R94" s="18"/>
      <c r="S94" s="12"/>
      <c r="W94" s="167" t="str">
        <f t="shared" si="84"/>
        <v/>
      </c>
      <c r="X94" s="167" t="str">
        <f t="shared" si="85"/>
        <v/>
      </c>
      <c r="Y94" s="209" t="str">
        <f t="shared" si="86"/>
        <v>.</v>
      </c>
      <c r="AA94" s="167" t="str">
        <f t="shared" si="87"/>
        <v/>
      </c>
      <c r="AB94" s="167" t="str">
        <f t="shared" si="88"/>
        <v/>
      </c>
      <c r="AC94" s="209" t="str">
        <f t="shared" si="89"/>
        <v>.</v>
      </c>
    </row>
    <row r="95" spans="1:29" x14ac:dyDescent="0.35">
      <c r="A95" s="19" t="s">
        <v>430</v>
      </c>
      <c r="B95" s="77">
        <v>3</v>
      </c>
      <c r="C95" s="20" t="str">
        <f t="shared" si="81"/>
        <v>Louise Grenfell</v>
      </c>
      <c r="D95" s="20" t="str">
        <f t="shared" si="82"/>
        <v>Herts Phoenix</v>
      </c>
      <c r="E95" s="154">
        <v>13.4</v>
      </c>
      <c r="F95" s="146">
        <f>Decsheets!$V$7</f>
        <v>4</v>
      </c>
      <c r="G95" s="12"/>
      <c r="H95" s="12"/>
      <c r="I95" s="22"/>
      <c r="J95" s="18" t="str">
        <f t="shared" si="83"/>
        <v/>
      </c>
      <c r="K95" s="18" t="str">
        <f t="shared" si="83"/>
        <v/>
      </c>
      <c r="L95" s="18">
        <f t="shared" si="83"/>
        <v>4</v>
      </c>
      <c r="M95" s="18" t="str">
        <f t="shared" si="83"/>
        <v/>
      </c>
      <c r="N95" s="18" t="str">
        <f t="shared" si="83"/>
        <v/>
      </c>
      <c r="O95" s="18" t="str">
        <f t="shared" si="83"/>
        <v/>
      </c>
      <c r="P95" s="18" t="str">
        <f t="shared" si="83"/>
        <v/>
      </c>
      <c r="Q95" s="18" t="str">
        <f t="shared" si="83"/>
        <v/>
      </c>
      <c r="R95" s="18"/>
      <c r="S95" s="12"/>
      <c r="W95" s="167" t="str">
        <f t="shared" si="84"/>
        <v/>
      </c>
      <c r="X95" s="167" t="str">
        <f t="shared" si="85"/>
        <v/>
      </c>
      <c r="Y95" s="209" t="str">
        <f t="shared" si="86"/>
        <v>.</v>
      </c>
      <c r="AA95" s="167" t="str">
        <f t="shared" si="87"/>
        <v/>
      </c>
      <c r="AB95" s="167" t="str">
        <f t="shared" si="88"/>
        <v/>
      </c>
      <c r="AC95" s="209" t="str">
        <f t="shared" si="89"/>
        <v>.</v>
      </c>
    </row>
    <row r="96" spans="1:29" x14ac:dyDescent="0.35">
      <c r="A96" s="19" t="s">
        <v>432</v>
      </c>
      <c r="B96" s="77" t="s">
        <v>23</v>
      </c>
      <c r="C96" s="20" t="str">
        <f t="shared" si="81"/>
        <v>Alana Ashby</v>
      </c>
      <c r="D96" s="20" t="str">
        <f t="shared" si="82"/>
        <v>Dacorum &amp; T</v>
      </c>
      <c r="E96" s="154">
        <v>19.899999999999999</v>
      </c>
      <c r="F96" s="146">
        <f>Decsheets!$V$8</f>
        <v>3</v>
      </c>
      <c r="G96" s="12"/>
      <c r="H96" s="12"/>
      <c r="I96" s="22"/>
      <c r="J96" s="18" t="str">
        <f t="shared" si="83"/>
        <v/>
      </c>
      <c r="K96" s="18" t="str">
        <f t="shared" si="83"/>
        <v/>
      </c>
      <c r="L96" s="18" t="str">
        <f t="shared" si="83"/>
        <v/>
      </c>
      <c r="M96" s="18">
        <f t="shared" si="83"/>
        <v>3</v>
      </c>
      <c r="N96" s="18" t="str">
        <f t="shared" si="83"/>
        <v/>
      </c>
      <c r="O96" s="18" t="str">
        <f t="shared" si="83"/>
        <v/>
      </c>
      <c r="P96" s="18" t="str">
        <f t="shared" si="83"/>
        <v/>
      </c>
      <c r="Q96" s="18" t="str">
        <f t="shared" si="83"/>
        <v/>
      </c>
      <c r="R96" s="18"/>
      <c r="S96" s="12"/>
      <c r="W96" s="167" t="str">
        <f t="shared" si="84"/>
        <v/>
      </c>
      <c r="X96" s="167" t="str">
        <f t="shared" si="85"/>
        <v/>
      </c>
      <c r="Y96" s="209" t="str">
        <f t="shared" si="86"/>
        <v>.</v>
      </c>
      <c r="AA96" s="167" t="str">
        <f t="shared" si="87"/>
        <v/>
      </c>
      <c r="AB96" s="167" t="str">
        <f t="shared" si="88"/>
        <v/>
      </c>
      <c r="AC96" s="209" t="str">
        <f t="shared" si="89"/>
        <v>.</v>
      </c>
    </row>
    <row r="97" spans="1:29" x14ac:dyDescent="0.35">
      <c r="A97" s="19"/>
      <c r="B97" s="77" t="s">
        <v>24</v>
      </c>
      <c r="C97" s="20" t="str">
        <f t="shared" si="81"/>
        <v/>
      </c>
      <c r="D97" s="20" t="str">
        <f t="shared" si="82"/>
        <v/>
      </c>
      <c r="E97" s="154" t="s">
        <v>296</v>
      </c>
      <c r="F97" s="146">
        <f>Decsheets!$V$9</f>
        <v>2</v>
      </c>
      <c r="G97" s="12"/>
      <c r="H97" s="12"/>
      <c r="I97" s="22"/>
      <c r="J97" s="18" t="str">
        <f t="shared" si="83"/>
        <v/>
      </c>
      <c r="K97" s="18" t="str">
        <f t="shared" si="83"/>
        <v/>
      </c>
      <c r="L97" s="18" t="str">
        <f t="shared" si="83"/>
        <v/>
      </c>
      <c r="M97" s="18" t="str">
        <f t="shared" si="83"/>
        <v/>
      </c>
      <c r="N97" s="18" t="str">
        <f t="shared" si="83"/>
        <v/>
      </c>
      <c r="O97" s="18" t="str">
        <f t="shared" si="83"/>
        <v/>
      </c>
      <c r="P97" s="18" t="str">
        <f t="shared" si="83"/>
        <v/>
      </c>
      <c r="Q97" s="18" t="str">
        <f t="shared" si="83"/>
        <v/>
      </c>
      <c r="R97" s="18"/>
      <c r="S97" s="12"/>
      <c r="W97" s="167" t="str">
        <f t="shared" si="84"/>
        <v/>
      </c>
      <c r="X97" s="167" t="str">
        <f t="shared" si="85"/>
        <v/>
      </c>
      <c r="Y97" s="209" t="str">
        <f t="shared" si="86"/>
        <v>.</v>
      </c>
      <c r="AA97" s="167" t="str">
        <f t="shared" si="87"/>
        <v/>
      </c>
      <c r="AB97" s="167" t="str">
        <f t="shared" si="88"/>
        <v/>
      </c>
      <c r="AC97" s="209" t="str">
        <f t="shared" si="89"/>
        <v>.</v>
      </c>
    </row>
    <row r="98" spans="1:29" x14ac:dyDescent="0.35">
      <c r="A98" s="19"/>
      <c r="B98" s="77" t="s">
        <v>25</v>
      </c>
      <c r="C98" s="20" t="str">
        <f t="shared" si="81"/>
        <v/>
      </c>
      <c r="D98" s="20" t="str">
        <f t="shared" si="82"/>
        <v/>
      </c>
      <c r="E98" s="154" t="s">
        <v>296</v>
      </c>
      <c r="F98" s="146">
        <f>Decsheets!$V$10</f>
        <v>1</v>
      </c>
      <c r="G98" s="12"/>
      <c r="H98" s="12"/>
      <c r="I98" s="22"/>
      <c r="J98" s="18" t="str">
        <f t="shared" si="83"/>
        <v/>
      </c>
      <c r="K98" s="18" t="str">
        <f t="shared" si="83"/>
        <v/>
      </c>
      <c r="L98" s="18" t="str">
        <f t="shared" si="83"/>
        <v/>
      </c>
      <c r="M98" s="18" t="str">
        <f t="shared" si="83"/>
        <v/>
      </c>
      <c r="N98" s="18" t="str">
        <f t="shared" si="83"/>
        <v/>
      </c>
      <c r="O98" s="18" t="str">
        <f t="shared" si="83"/>
        <v/>
      </c>
      <c r="P98" s="18" t="str">
        <f t="shared" si="83"/>
        <v/>
      </c>
      <c r="Q98" s="18" t="str">
        <f t="shared" si="83"/>
        <v/>
      </c>
      <c r="R98" s="18"/>
      <c r="S98" s="12"/>
      <c r="W98" s="167" t="str">
        <f t="shared" si="84"/>
        <v/>
      </c>
      <c r="X98" s="167" t="str">
        <f t="shared" si="85"/>
        <v/>
      </c>
      <c r="Y98" s="209" t="str">
        <f t="shared" si="86"/>
        <v>.</v>
      </c>
      <c r="AA98" s="167" t="str">
        <f t="shared" si="87"/>
        <v/>
      </c>
      <c r="AB98" s="167" t="str">
        <f t="shared" si="88"/>
        <v/>
      </c>
      <c r="AC98" s="209" t="str">
        <f t="shared" si="89"/>
        <v>.</v>
      </c>
    </row>
    <row r="99" spans="1:29" x14ac:dyDescent="0.35">
      <c r="A99" s="19"/>
      <c r="B99" s="77">
        <v>7</v>
      </c>
      <c r="C99" s="20" t="str">
        <f t="shared" si="81"/>
        <v/>
      </c>
      <c r="D99" s="20" t="str">
        <f t="shared" si="82"/>
        <v/>
      </c>
      <c r="E99" s="154" t="s">
        <v>296</v>
      </c>
      <c r="F99" s="146">
        <v>1</v>
      </c>
      <c r="G99" s="12"/>
      <c r="H99" s="12"/>
      <c r="I99" s="22"/>
      <c r="J99" s="18" t="str">
        <f t="shared" si="83"/>
        <v/>
      </c>
      <c r="K99" s="18" t="str">
        <f t="shared" si="83"/>
        <v/>
      </c>
      <c r="L99" s="18" t="str">
        <f t="shared" si="83"/>
        <v/>
      </c>
      <c r="M99" s="18" t="str">
        <f t="shared" si="83"/>
        <v/>
      </c>
      <c r="N99" s="18" t="str">
        <f t="shared" si="83"/>
        <v/>
      </c>
      <c r="O99" s="18" t="str">
        <f t="shared" si="83"/>
        <v/>
      </c>
      <c r="P99" s="18" t="str">
        <f t="shared" si="83"/>
        <v/>
      </c>
      <c r="Q99" s="18" t="str">
        <f t="shared" si="83"/>
        <v/>
      </c>
      <c r="R99" s="18">
        <f>SUM(Decsheets!$V$5:$V$13)-(SUM(J93:P99))</f>
        <v>3</v>
      </c>
      <c r="S99" s="12"/>
      <c r="Y99" s="209"/>
      <c r="AC99" s="209"/>
    </row>
    <row r="100" spans="1:29" x14ac:dyDescent="0.35">
      <c r="A100" s="15" t="s">
        <v>20</v>
      </c>
      <c r="B100" s="76"/>
      <c r="C100" s="23" t="s">
        <v>322</v>
      </c>
      <c r="D100" s="151" t="s">
        <v>336</v>
      </c>
      <c r="E100" s="153" t="s">
        <v>296</v>
      </c>
      <c r="F100" s="144"/>
      <c r="G100" s="12"/>
      <c r="H100" s="12"/>
      <c r="I100" s="12"/>
      <c r="J100" s="18"/>
      <c r="K100" s="18"/>
      <c r="L100" s="18"/>
      <c r="M100" s="18"/>
      <c r="N100" s="18"/>
      <c r="O100" s="18"/>
      <c r="P100" s="18"/>
      <c r="Q100" s="18"/>
      <c r="R100" s="18"/>
      <c r="S100" s="12" t="s">
        <v>114</v>
      </c>
      <c r="W100" s="167" t="s">
        <v>359</v>
      </c>
      <c r="Y100" s="209"/>
      <c r="AA100" s="167" t="s">
        <v>360</v>
      </c>
      <c r="AC100" s="209"/>
    </row>
    <row r="101" spans="1:29" x14ac:dyDescent="0.35">
      <c r="A101" s="19"/>
      <c r="B101" s="77">
        <v>1</v>
      </c>
      <c r="C101" s="20" t="str">
        <f t="shared" ref="C101:C107" si="90">IF(A101="","",VLOOKUP($A$100,IF(LEN(A101)=2,SWB,SWA),VLOOKUP(LEFT(A101,1),club,6,FALSE),FALSE))</f>
        <v/>
      </c>
      <c r="D101" s="20" t="str">
        <f t="shared" ref="D101:D107" si="91">IF(A101="","",VLOOKUP(LEFT(A101,1),club,2,FALSE))</f>
        <v/>
      </c>
      <c r="E101" s="154" t="s">
        <v>296</v>
      </c>
      <c r="F101" s="146">
        <f>Decsheets!$V$5</f>
        <v>6</v>
      </c>
      <c r="G101" s="12"/>
      <c r="H101" s="12"/>
      <c r="I101" s="22"/>
      <c r="J101" s="18" t="str">
        <f t="shared" ref="J101:Q107" si="92">IF($A101="","",IF(LEFT($A101,1)=J$12,$F101,""))</f>
        <v/>
      </c>
      <c r="K101" s="18" t="str">
        <f t="shared" si="92"/>
        <v/>
      </c>
      <c r="L101" s="18" t="str">
        <f t="shared" si="92"/>
        <v/>
      </c>
      <c r="M101" s="18" t="str">
        <f t="shared" si="92"/>
        <v/>
      </c>
      <c r="N101" s="18" t="str">
        <f t="shared" si="92"/>
        <v/>
      </c>
      <c r="O101" s="18" t="str">
        <f t="shared" si="92"/>
        <v/>
      </c>
      <c r="P101" s="18" t="str">
        <f t="shared" si="92"/>
        <v/>
      </c>
      <c r="Q101" s="18" t="str">
        <f t="shared" si="92"/>
        <v/>
      </c>
      <c r="R101" s="18"/>
      <c r="S101" s="12"/>
      <c r="W101" s="167" t="str">
        <f>$C165</f>
        <v>Krystal Powley</v>
      </c>
      <c r="X101" s="167" t="str">
        <f t="shared" ref="X101:X107" si="93">$D165</f>
        <v>Dacorum &amp; T</v>
      </c>
      <c r="Y101" s="209">
        <f>$E165</f>
        <v>11.54</v>
      </c>
      <c r="AA101" s="167" t="str">
        <f>$C173</f>
        <v>Lucia Rizzo</v>
      </c>
      <c r="AB101" s="167" t="str">
        <f>$D173</f>
        <v>Herts Phoenix</v>
      </c>
      <c r="AC101" s="209">
        <f>$E173</f>
        <v>8.7799999999999994</v>
      </c>
    </row>
    <row r="102" spans="1:29" x14ac:dyDescent="0.35">
      <c r="A102" s="19"/>
      <c r="B102" s="77">
        <v>2</v>
      </c>
      <c r="C102" s="20" t="str">
        <f t="shared" si="90"/>
        <v/>
      </c>
      <c r="D102" s="20" t="str">
        <f t="shared" si="91"/>
        <v/>
      </c>
      <c r="E102" s="154" t="s">
        <v>296</v>
      </c>
      <c r="F102" s="146">
        <f>Decsheets!$V$6</f>
        <v>5</v>
      </c>
      <c r="G102" s="12"/>
      <c r="H102" s="12"/>
      <c r="I102" s="22"/>
      <c r="J102" s="18" t="str">
        <f t="shared" si="92"/>
        <v/>
      </c>
      <c r="K102" s="18" t="str">
        <f t="shared" si="92"/>
        <v/>
      </c>
      <c r="L102" s="18" t="str">
        <f t="shared" si="92"/>
        <v/>
      </c>
      <c r="M102" s="18" t="str">
        <f t="shared" si="92"/>
        <v/>
      </c>
      <c r="N102" s="18" t="str">
        <f t="shared" si="92"/>
        <v/>
      </c>
      <c r="O102" s="18" t="str">
        <f t="shared" si="92"/>
        <v/>
      </c>
      <c r="P102" s="18" t="str">
        <f t="shared" si="92"/>
        <v/>
      </c>
      <c r="Q102" s="18" t="str">
        <f t="shared" si="92"/>
        <v/>
      </c>
      <c r="R102" s="18"/>
      <c r="S102" s="12"/>
      <c r="W102" s="167" t="str">
        <f t="shared" ref="W102:W107" si="94">$C166</f>
        <v>Louise Grenfell</v>
      </c>
      <c r="X102" s="167" t="str">
        <f t="shared" si="93"/>
        <v>Herts Phoenix</v>
      </c>
      <c r="Y102" s="209">
        <f t="shared" ref="Y102:Y107" si="95">$E166</f>
        <v>8.86</v>
      </c>
      <c r="AA102" s="167" t="str">
        <f t="shared" ref="AA102:AA107" si="96">$C174</f>
        <v>Tia Ginn</v>
      </c>
      <c r="AB102" s="167" t="str">
        <f t="shared" ref="AB102:AB107" si="97">$D174</f>
        <v>Dacorum &amp; T</v>
      </c>
      <c r="AC102" s="209">
        <f t="shared" ref="AC102:AC107" si="98">$E174</f>
        <v>8.2100000000000009</v>
      </c>
    </row>
    <row r="103" spans="1:29" x14ac:dyDescent="0.35">
      <c r="A103" s="19"/>
      <c r="B103" s="77">
        <v>3</v>
      </c>
      <c r="C103" s="20" t="str">
        <f t="shared" si="90"/>
        <v/>
      </c>
      <c r="D103" s="20" t="str">
        <f t="shared" si="91"/>
        <v/>
      </c>
      <c r="E103" s="154" t="s">
        <v>296</v>
      </c>
      <c r="F103" s="146">
        <f>Decsheets!$V$7</f>
        <v>4</v>
      </c>
      <c r="G103" s="12"/>
      <c r="H103" s="12"/>
      <c r="I103" s="22"/>
      <c r="J103" s="18" t="str">
        <f t="shared" si="92"/>
        <v/>
      </c>
      <c r="K103" s="18" t="str">
        <f t="shared" si="92"/>
        <v/>
      </c>
      <c r="L103" s="18" t="str">
        <f t="shared" si="92"/>
        <v/>
      </c>
      <c r="M103" s="18" t="str">
        <f t="shared" si="92"/>
        <v/>
      </c>
      <c r="N103" s="18" t="str">
        <f t="shared" si="92"/>
        <v/>
      </c>
      <c r="O103" s="18" t="str">
        <f t="shared" si="92"/>
        <v/>
      </c>
      <c r="P103" s="18" t="str">
        <f t="shared" si="92"/>
        <v/>
      </c>
      <c r="Q103" s="18" t="str">
        <f t="shared" si="92"/>
        <v/>
      </c>
      <c r="R103" s="18"/>
      <c r="S103" s="12"/>
      <c r="W103" s="167" t="str">
        <f t="shared" si="94"/>
        <v xml:space="preserve">Naomi Ogunniyi </v>
      </c>
      <c r="X103" s="167" t="str">
        <f t="shared" si="93"/>
        <v>Shaftesbury</v>
      </c>
      <c r="Y103" s="209">
        <f t="shared" si="95"/>
        <v>8.68</v>
      </c>
      <c r="AA103" s="167" t="str">
        <f t="shared" si="96"/>
        <v>Hannah Ogunniyi</v>
      </c>
      <c r="AB103" s="167" t="str">
        <f t="shared" si="97"/>
        <v>Shaftesbury</v>
      </c>
      <c r="AC103" s="209">
        <f t="shared" si="98"/>
        <v>7.95</v>
      </c>
    </row>
    <row r="104" spans="1:29" x14ac:dyDescent="0.35">
      <c r="A104" s="19"/>
      <c r="B104" s="77" t="s">
        <v>23</v>
      </c>
      <c r="C104" s="20" t="str">
        <f t="shared" si="90"/>
        <v/>
      </c>
      <c r="D104" s="20" t="str">
        <f t="shared" si="91"/>
        <v/>
      </c>
      <c r="E104" s="154" t="s">
        <v>296</v>
      </c>
      <c r="F104" s="146">
        <f>Decsheets!$V$8</f>
        <v>3</v>
      </c>
      <c r="G104" s="12"/>
      <c r="H104" s="12"/>
      <c r="I104" s="22"/>
      <c r="J104" s="18" t="str">
        <f t="shared" si="92"/>
        <v/>
      </c>
      <c r="K104" s="18" t="str">
        <f t="shared" si="92"/>
        <v/>
      </c>
      <c r="L104" s="18" t="str">
        <f t="shared" si="92"/>
        <v/>
      </c>
      <c r="M104" s="18" t="str">
        <f t="shared" si="92"/>
        <v/>
      </c>
      <c r="N104" s="18" t="str">
        <f t="shared" si="92"/>
        <v/>
      </c>
      <c r="O104" s="18" t="str">
        <f t="shared" si="92"/>
        <v/>
      </c>
      <c r="P104" s="18" t="str">
        <f t="shared" si="92"/>
        <v/>
      </c>
      <c r="Q104" s="18" t="str">
        <f t="shared" si="92"/>
        <v/>
      </c>
      <c r="R104" s="18"/>
      <c r="S104" s="12"/>
      <c r="W104" s="167" t="str">
        <f t="shared" si="94"/>
        <v>Lokyee Cheung</v>
      </c>
      <c r="X104" s="167" t="str">
        <f t="shared" si="93"/>
        <v>St Albans</v>
      </c>
      <c r="Y104" s="209">
        <f t="shared" si="95"/>
        <v>7.1</v>
      </c>
      <c r="AA104" s="167" t="str">
        <f t="shared" si="96"/>
        <v/>
      </c>
      <c r="AB104" s="167" t="str">
        <f t="shared" si="97"/>
        <v/>
      </c>
      <c r="AC104" s="209" t="str">
        <f t="shared" si="98"/>
        <v>.</v>
      </c>
    </row>
    <row r="105" spans="1:29" x14ac:dyDescent="0.35">
      <c r="A105" s="19"/>
      <c r="B105" s="77" t="s">
        <v>24</v>
      </c>
      <c r="C105" s="20" t="str">
        <f t="shared" si="90"/>
        <v/>
      </c>
      <c r="D105" s="20" t="str">
        <f t="shared" si="91"/>
        <v/>
      </c>
      <c r="E105" s="154" t="s">
        <v>296</v>
      </c>
      <c r="F105" s="146">
        <f>Decsheets!$V$9</f>
        <v>2</v>
      </c>
      <c r="G105" s="12"/>
      <c r="H105" s="12"/>
      <c r="I105" s="22"/>
      <c r="J105" s="18" t="str">
        <f t="shared" si="92"/>
        <v/>
      </c>
      <c r="K105" s="18" t="str">
        <f t="shared" si="92"/>
        <v/>
      </c>
      <c r="L105" s="18" t="str">
        <f t="shared" si="92"/>
        <v/>
      </c>
      <c r="M105" s="18" t="str">
        <f t="shared" si="92"/>
        <v/>
      </c>
      <c r="N105" s="18" t="str">
        <f t="shared" si="92"/>
        <v/>
      </c>
      <c r="O105" s="18" t="str">
        <f t="shared" si="92"/>
        <v/>
      </c>
      <c r="P105" s="18" t="str">
        <f t="shared" si="92"/>
        <v/>
      </c>
      <c r="Q105" s="18" t="str">
        <f t="shared" si="92"/>
        <v/>
      </c>
      <c r="R105" s="18"/>
      <c r="S105" s="12"/>
      <c r="W105" s="167" t="str">
        <f t="shared" si="94"/>
        <v/>
      </c>
      <c r="X105" s="167" t="str">
        <f t="shared" si="93"/>
        <v/>
      </c>
      <c r="Y105" s="209" t="str">
        <f t="shared" si="95"/>
        <v>.</v>
      </c>
      <c r="AA105" s="167" t="str">
        <f t="shared" si="96"/>
        <v/>
      </c>
      <c r="AB105" s="167" t="str">
        <f t="shared" si="97"/>
        <v/>
      </c>
      <c r="AC105" s="209" t="str">
        <f t="shared" si="98"/>
        <v>.</v>
      </c>
    </row>
    <row r="106" spans="1:29" x14ac:dyDescent="0.35">
      <c r="A106" s="19"/>
      <c r="B106" s="77" t="s">
        <v>25</v>
      </c>
      <c r="C106" s="20" t="str">
        <f t="shared" si="90"/>
        <v/>
      </c>
      <c r="D106" s="20" t="str">
        <f t="shared" si="91"/>
        <v/>
      </c>
      <c r="E106" s="154" t="s">
        <v>296</v>
      </c>
      <c r="F106" s="146">
        <f>Decsheets!$V$10</f>
        <v>1</v>
      </c>
      <c r="G106" s="12"/>
      <c r="H106" s="12"/>
      <c r="I106" s="22"/>
      <c r="J106" s="18" t="str">
        <f t="shared" si="92"/>
        <v/>
      </c>
      <c r="K106" s="18" t="str">
        <f t="shared" si="92"/>
        <v/>
      </c>
      <c r="L106" s="18" t="str">
        <f t="shared" si="92"/>
        <v/>
      </c>
      <c r="M106" s="18" t="str">
        <f t="shared" si="92"/>
        <v/>
      </c>
      <c r="N106" s="18" t="str">
        <f t="shared" si="92"/>
        <v/>
      </c>
      <c r="O106" s="18" t="str">
        <f t="shared" si="92"/>
        <v/>
      </c>
      <c r="P106" s="18" t="str">
        <f t="shared" si="92"/>
        <v/>
      </c>
      <c r="Q106" s="18" t="str">
        <f t="shared" si="92"/>
        <v/>
      </c>
      <c r="R106" s="18"/>
      <c r="S106" s="12"/>
      <c r="W106" s="167" t="str">
        <f t="shared" si="94"/>
        <v/>
      </c>
      <c r="X106" s="167" t="str">
        <f t="shared" si="93"/>
        <v/>
      </c>
      <c r="Y106" s="209" t="str">
        <f t="shared" si="95"/>
        <v>.</v>
      </c>
      <c r="AA106" s="167" t="str">
        <f t="shared" si="96"/>
        <v/>
      </c>
      <c r="AB106" s="167" t="str">
        <f t="shared" si="97"/>
        <v/>
      </c>
      <c r="AC106" s="209" t="str">
        <f t="shared" si="98"/>
        <v>.</v>
      </c>
    </row>
    <row r="107" spans="1:29" x14ac:dyDescent="0.35">
      <c r="A107" s="19"/>
      <c r="B107" s="77">
        <v>7</v>
      </c>
      <c r="C107" s="20" t="str">
        <f t="shared" si="90"/>
        <v/>
      </c>
      <c r="D107" s="20" t="str">
        <f t="shared" si="91"/>
        <v/>
      </c>
      <c r="E107" s="154" t="s">
        <v>296</v>
      </c>
      <c r="F107" s="146">
        <v>1</v>
      </c>
      <c r="G107" s="12"/>
      <c r="H107" s="12"/>
      <c r="I107" s="22"/>
      <c r="J107" s="18" t="str">
        <f t="shared" si="92"/>
        <v/>
      </c>
      <c r="K107" s="18" t="str">
        <f t="shared" si="92"/>
        <v/>
      </c>
      <c r="L107" s="18" t="str">
        <f t="shared" si="92"/>
        <v/>
      </c>
      <c r="M107" s="18" t="str">
        <f t="shared" si="92"/>
        <v/>
      </c>
      <c r="N107" s="18" t="str">
        <f t="shared" si="92"/>
        <v/>
      </c>
      <c r="O107" s="18" t="str">
        <f t="shared" si="92"/>
        <v/>
      </c>
      <c r="P107" s="18" t="str">
        <f t="shared" si="92"/>
        <v/>
      </c>
      <c r="Q107" s="18" t="str">
        <f t="shared" si="92"/>
        <v/>
      </c>
      <c r="R107" s="18">
        <f>SUM(Decsheets!$V$5:$V$13)-(SUM(J101:P107))</f>
        <v>21</v>
      </c>
      <c r="S107" s="12"/>
      <c r="W107" s="167" t="str">
        <f t="shared" si="94"/>
        <v/>
      </c>
      <c r="X107" s="167" t="str">
        <f t="shared" si="93"/>
        <v/>
      </c>
      <c r="Y107" s="209" t="str">
        <f t="shared" si="95"/>
        <v>.</v>
      </c>
      <c r="AA107" s="167" t="str">
        <f t="shared" si="96"/>
        <v/>
      </c>
      <c r="AB107" s="167" t="str">
        <f t="shared" si="97"/>
        <v/>
      </c>
      <c r="AC107" s="209" t="str">
        <f t="shared" si="98"/>
        <v>.</v>
      </c>
    </row>
    <row r="108" spans="1:29" s="2" customFormat="1" x14ac:dyDescent="0.35">
      <c r="A108" s="28" t="s">
        <v>272</v>
      </c>
      <c r="B108" s="76"/>
      <c r="C108" s="23" t="s">
        <v>278</v>
      </c>
      <c r="D108" s="26"/>
      <c r="E108" s="11" t="s">
        <v>296</v>
      </c>
      <c r="F108" s="144"/>
      <c r="G108" s="12"/>
      <c r="H108" s="12"/>
      <c r="I108" s="12"/>
      <c r="J108" s="18"/>
      <c r="K108" s="18"/>
      <c r="L108" s="18"/>
      <c r="M108" s="18"/>
      <c r="N108" s="18"/>
      <c r="O108" s="18"/>
      <c r="P108" s="18"/>
      <c r="Q108" s="18"/>
      <c r="R108" s="18"/>
      <c r="S108" s="12" t="s">
        <v>277</v>
      </c>
      <c r="W108" s="167"/>
      <c r="X108" s="167"/>
      <c r="Y108" s="209"/>
      <c r="Z108" s="167"/>
      <c r="AA108" s="167"/>
      <c r="AB108" s="167"/>
      <c r="AC108" s="209"/>
    </row>
    <row r="109" spans="1:29" x14ac:dyDescent="0.35">
      <c r="A109" s="19" t="s">
        <v>386</v>
      </c>
      <c r="B109" s="77">
        <v>1</v>
      </c>
      <c r="C109" s="20" t="str">
        <f t="shared" ref="C109:C115" si="99">IF(A109="","",VLOOKUP($A$108,IF(LEN(A109)=2,SWB,SWA),VLOOKUP(LEFT(A109,1),club,6,FALSE),FALSE))</f>
        <v>Isabel Moriarty</v>
      </c>
      <c r="D109" s="20" t="str">
        <f t="shared" ref="D109:D115" si="100">IF(A109="","",VLOOKUP(LEFT(A109,1),club,2,FALSE))</f>
        <v>HAWCS/Enfield</v>
      </c>
      <c r="E109" s="155">
        <v>2.4</v>
      </c>
      <c r="F109" s="205">
        <f>Decsheets!$V$5</f>
        <v>6</v>
      </c>
      <c r="G109" s="12"/>
      <c r="H109" s="12"/>
      <c r="I109" s="22"/>
      <c r="J109" s="18" t="str">
        <f t="shared" ref="J109:Q115" si="101">IF($A109="","",IF(LEFT($A109,1)=J$12,$F109,""))</f>
        <v/>
      </c>
      <c r="K109" s="18" t="str">
        <f t="shared" si="101"/>
        <v/>
      </c>
      <c r="L109" s="18" t="str">
        <f t="shared" si="101"/>
        <v/>
      </c>
      <c r="M109" s="18" t="str">
        <f t="shared" si="101"/>
        <v/>
      </c>
      <c r="N109" s="18" t="str">
        <f t="shared" si="101"/>
        <v/>
      </c>
      <c r="O109" s="18">
        <f t="shared" si="101"/>
        <v>6</v>
      </c>
      <c r="P109" s="18" t="str">
        <f t="shared" si="101"/>
        <v/>
      </c>
      <c r="Q109" s="18" t="str">
        <f t="shared" si="101"/>
        <v/>
      </c>
      <c r="R109" s="18"/>
      <c r="S109" s="12"/>
      <c r="W109" s="167" t="s">
        <v>361</v>
      </c>
      <c r="Y109" s="209"/>
      <c r="AA109" s="167" t="s">
        <v>362</v>
      </c>
      <c r="AC109" s="209"/>
    </row>
    <row r="110" spans="1:29" x14ac:dyDescent="0.35">
      <c r="A110" s="19" t="s">
        <v>432</v>
      </c>
      <c r="B110" s="77">
        <v>2</v>
      </c>
      <c r="C110" s="20" t="str">
        <f t="shared" si="99"/>
        <v>Iona Waddell</v>
      </c>
      <c r="D110" s="20" t="str">
        <f t="shared" si="100"/>
        <v>Dacorum &amp; T</v>
      </c>
      <c r="E110" s="155">
        <v>2.2000000000000002</v>
      </c>
      <c r="F110" s="205">
        <f>Decsheets!$V$6</f>
        <v>5</v>
      </c>
      <c r="G110" s="12"/>
      <c r="H110" s="12"/>
      <c r="I110" s="206" t="s">
        <v>381</v>
      </c>
      <c r="J110" s="18" t="str">
        <f t="shared" si="101"/>
        <v/>
      </c>
      <c r="K110" s="18" t="str">
        <f t="shared" si="101"/>
        <v/>
      </c>
      <c r="L110" s="18" t="str">
        <f t="shared" si="101"/>
        <v/>
      </c>
      <c r="M110" s="18">
        <f t="shared" si="101"/>
        <v>5</v>
      </c>
      <c r="N110" s="18" t="str">
        <f t="shared" si="101"/>
        <v/>
      </c>
      <c r="O110" s="18" t="str">
        <f t="shared" si="101"/>
        <v/>
      </c>
      <c r="P110" s="18" t="str">
        <f t="shared" si="101"/>
        <v/>
      </c>
      <c r="Q110" s="18" t="str">
        <f t="shared" si="101"/>
        <v/>
      </c>
      <c r="R110" s="18"/>
      <c r="S110" s="12"/>
      <c r="W110" s="167" t="str">
        <f>$C181</f>
        <v>Lucia Rizzo</v>
      </c>
      <c r="X110" s="167" t="str">
        <f>$D181</f>
        <v>Herts Phoenix</v>
      </c>
      <c r="Y110" s="209">
        <f>$E181</f>
        <v>24.29</v>
      </c>
      <c r="AA110" s="167" t="str">
        <f>$C189</f>
        <v>Adun Odegbami</v>
      </c>
      <c r="AB110" s="167" t="str">
        <f>$D189</f>
        <v>Dacorum &amp; T</v>
      </c>
      <c r="AC110" s="209">
        <f>$E189</f>
        <v>17.829999999999998</v>
      </c>
    </row>
    <row r="111" spans="1:29" x14ac:dyDescent="0.35">
      <c r="A111" s="19"/>
      <c r="B111" s="77">
        <v>3</v>
      </c>
      <c r="C111" s="20" t="str">
        <f t="shared" si="99"/>
        <v/>
      </c>
      <c r="D111" s="20" t="str">
        <f t="shared" si="100"/>
        <v/>
      </c>
      <c r="E111" s="155" t="s">
        <v>296</v>
      </c>
      <c r="F111" s="205">
        <f>Decsheets!$V$7</f>
        <v>4</v>
      </c>
      <c r="G111" s="12"/>
      <c r="H111" s="12"/>
      <c r="I111" s="206" t="s">
        <v>382</v>
      </c>
      <c r="J111" s="18" t="str">
        <f t="shared" si="101"/>
        <v/>
      </c>
      <c r="K111" s="18" t="str">
        <f t="shared" si="101"/>
        <v/>
      </c>
      <c r="L111" s="18" t="str">
        <f t="shared" si="101"/>
        <v/>
      </c>
      <c r="M111" s="18" t="str">
        <f t="shared" si="101"/>
        <v/>
      </c>
      <c r="N111" s="18" t="str">
        <f t="shared" si="101"/>
        <v/>
      </c>
      <c r="O111" s="18" t="str">
        <f t="shared" si="101"/>
        <v/>
      </c>
      <c r="P111" s="18" t="str">
        <f t="shared" si="101"/>
        <v/>
      </c>
      <c r="Q111" s="18" t="str">
        <f t="shared" si="101"/>
        <v/>
      </c>
      <c r="R111" s="18"/>
      <c r="S111" s="12"/>
      <c r="W111" s="167" t="str">
        <f t="shared" ref="W111:W116" si="102">$C182</f>
        <v>Tia Ginn</v>
      </c>
      <c r="X111" s="167" t="str">
        <f t="shared" ref="X111:X116" si="103">$D182</f>
        <v>Dacorum &amp; T</v>
      </c>
      <c r="Y111" s="209">
        <f t="shared" ref="Y111:Y116" si="104">$E182</f>
        <v>22.85</v>
      </c>
      <c r="AA111" s="167" t="str">
        <f t="shared" ref="AA111:AA116" si="105">$C190</f>
        <v>Naomi Ogunniyi</v>
      </c>
      <c r="AB111" s="167" t="str">
        <f t="shared" ref="AB111:AB116" si="106">$D190</f>
        <v>Shaftesbury</v>
      </c>
      <c r="AC111" s="209">
        <f t="shared" ref="AC111:AC116" si="107">$E190</f>
        <v>15.15</v>
      </c>
    </row>
    <row r="112" spans="1:29" x14ac:dyDescent="0.35">
      <c r="A112" s="19"/>
      <c r="B112" s="77" t="s">
        <v>23</v>
      </c>
      <c r="C112" s="20" t="str">
        <f t="shared" si="99"/>
        <v/>
      </c>
      <c r="D112" s="20" t="str">
        <f t="shared" si="100"/>
        <v/>
      </c>
      <c r="E112" s="155" t="s">
        <v>296</v>
      </c>
      <c r="F112" s="205">
        <f>Decsheets!$V$8</f>
        <v>3</v>
      </c>
      <c r="G112" s="12"/>
      <c r="H112" s="12"/>
      <c r="I112" s="206" t="s">
        <v>385</v>
      </c>
      <c r="J112" s="18" t="str">
        <f t="shared" si="101"/>
        <v/>
      </c>
      <c r="K112" s="18" t="str">
        <f t="shared" si="101"/>
        <v/>
      </c>
      <c r="L112" s="18" t="str">
        <f t="shared" si="101"/>
        <v/>
      </c>
      <c r="M112" s="18" t="str">
        <f t="shared" si="101"/>
        <v/>
      </c>
      <c r="N112" s="18" t="str">
        <f t="shared" si="101"/>
        <v/>
      </c>
      <c r="O112" s="18" t="str">
        <f t="shared" si="101"/>
        <v/>
      </c>
      <c r="P112" s="18" t="str">
        <f t="shared" si="101"/>
        <v/>
      </c>
      <c r="Q112" s="18" t="str">
        <f t="shared" si="101"/>
        <v/>
      </c>
      <c r="R112" s="18"/>
      <c r="S112" s="12"/>
      <c r="W112" s="167" t="str">
        <f t="shared" si="102"/>
        <v xml:space="preserve">Judy Agholor </v>
      </c>
      <c r="X112" s="167" t="str">
        <f t="shared" si="103"/>
        <v>Shaftesbury</v>
      </c>
      <c r="Y112" s="209">
        <f t="shared" si="104"/>
        <v>18.54</v>
      </c>
      <c r="AA112" s="167" t="str">
        <f t="shared" si="105"/>
        <v/>
      </c>
      <c r="AB112" s="167" t="str">
        <f t="shared" si="106"/>
        <v/>
      </c>
      <c r="AC112" s="209" t="str">
        <f t="shared" si="107"/>
        <v>.</v>
      </c>
    </row>
    <row r="113" spans="1:29" x14ac:dyDescent="0.35">
      <c r="A113" s="19"/>
      <c r="B113" s="77" t="s">
        <v>24</v>
      </c>
      <c r="C113" s="20" t="str">
        <f t="shared" si="99"/>
        <v/>
      </c>
      <c r="D113" s="20" t="str">
        <f t="shared" si="100"/>
        <v/>
      </c>
      <c r="E113" s="155" t="s">
        <v>296</v>
      </c>
      <c r="F113" s="205">
        <f>Decsheets!$V$9</f>
        <v>2</v>
      </c>
      <c r="G113" s="12"/>
      <c r="H113" s="12"/>
      <c r="I113" s="206" t="s">
        <v>386</v>
      </c>
      <c r="J113" s="18" t="str">
        <f t="shared" si="101"/>
        <v/>
      </c>
      <c r="K113" s="18" t="str">
        <f t="shared" si="101"/>
        <v/>
      </c>
      <c r="L113" s="18" t="str">
        <f t="shared" si="101"/>
        <v/>
      </c>
      <c r="M113" s="18" t="str">
        <f t="shared" si="101"/>
        <v/>
      </c>
      <c r="N113" s="18" t="str">
        <f t="shared" si="101"/>
        <v/>
      </c>
      <c r="O113" s="18" t="str">
        <f t="shared" si="101"/>
        <v/>
      </c>
      <c r="P113" s="18" t="str">
        <f t="shared" si="101"/>
        <v/>
      </c>
      <c r="Q113" s="18" t="str">
        <f t="shared" si="101"/>
        <v/>
      </c>
      <c r="R113" s="18"/>
      <c r="S113" s="12"/>
      <c r="W113" s="167" t="str">
        <f t="shared" si="102"/>
        <v>Rebecca Adeshiyan</v>
      </c>
      <c r="X113" s="167" t="str">
        <f t="shared" si="103"/>
        <v>HAWCS/Enfield</v>
      </c>
      <c r="Y113" s="209">
        <f t="shared" si="104"/>
        <v>16.64</v>
      </c>
      <c r="AA113" s="167" t="str">
        <f t="shared" si="105"/>
        <v/>
      </c>
      <c r="AB113" s="167" t="str">
        <f t="shared" si="106"/>
        <v/>
      </c>
      <c r="AC113" s="209" t="str">
        <f t="shared" si="107"/>
        <v>.</v>
      </c>
    </row>
    <row r="114" spans="1:29" x14ac:dyDescent="0.35">
      <c r="A114" s="19"/>
      <c r="B114" s="77" t="s">
        <v>25</v>
      </c>
      <c r="C114" s="20" t="str">
        <f t="shared" si="99"/>
        <v/>
      </c>
      <c r="D114" s="20" t="str">
        <f t="shared" si="100"/>
        <v/>
      </c>
      <c r="E114" s="155" t="s">
        <v>296</v>
      </c>
      <c r="F114" s="205">
        <f>Decsheets!$V$10</f>
        <v>1</v>
      </c>
      <c r="G114" s="12"/>
      <c r="H114" s="12"/>
      <c r="I114" s="22"/>
      <c r="J114" s="18" t="str">
        <f t="shared" si="101"/>
        <v/>
      </c>
      <c r="K114" s="18" t="str">
        <f t="shared" si="101"/>
        <v/>
      </c>
      <c r="L114" s="18" t="str">
        <f t="shared" si="101"/>
        <v/>
      </c>
      <c r="M114" s="18" t="str">
        <f t="shared" si="101"/>
        <v/>
      </c>
      <c r="N114" s="18" t="str">
        <f t="shared" si="101"/>
        <v/>
      </c>
      <c r="O114" s="18" t="str">
        <f t="shared" si="101"/>
        <v/>
      </c>
      <c r="P114" s="18" t="str">
        <f t="shared" si="101"/>
        <v/>
      </c>
      <c r="Q114" s="18" t="str">
        <f t="shared" si="101"/>
        <v/>
      </c>
      <c r="R114" s="18"/>
      <c r="S114" s="12"/>
      <c r="W114" s="167" t="str">
        <f t="shared" si="102"/>
        <v>Lokyee  Cheung</v>
      </c>
      <c r="X114" s="167" t="str">
        <f t="shared" si="103"/>
        <v>St Albans</v>
      </c>
      <c r="Y114" s="209">
        <f t="shared" si="104"/>
        <v>9.4600000000000009</v>
      </c>
      <c r="AA114" s="167" t="str">
        <f t="shared" si="105"/>
        <v/>
      </c>
      <c r="AB114" s="167" t="str">
        <f t="shared" si="106"/>
        <v/>
      </c>
      <c r="AC114" s="209" t="str">
        <f t="shared" si="107"/>
        <v>.</v>
      </c>
    </row>
    <row r="115" spans="1:29" x14ac:dyDescent="0.35">
      <c r="A115" s="19"/>
      <c r="B115" s="77">
        <v>7</v>
      </c>
      <c r="C115" s="20" t="str">
        <f t="shared" si="99"/>
        <v/>
      </c>
      <c r="D115" s="20" t="str">
        <f t="shared" si="100"/>
        <v/>
      </c>
      <c r="E115" s="155" t="s">
        <v>296</v>
      </c>
      <c r="F115" s="205">
        <v>1</v>
      </c>
      <c r="G115" s="12"/>
      <c r="H115" s="12"/>
      <c r="I115" s="22"/>
      <c r="J115" s="18" t="str">
        <f t="shared" si="101"/>
        <v/>
      </c>
      <c r="K115" s="18" t="str">
        <f t="shared" si="101"/>
        <v/>
      </c>
      <c r="L115" s="18" t="str">
        <f t="shared" si="101"/>
        <v/>
      </c>
      <c r="M115" s="18" t="str">
        <f t="shared" si="101"/>
        <v/>
      </c>
      <c r="N115" s="18" t="str">
        <f t="shared" si="101"/>
        <v/>
      </c>
      <c r="O115" s="18" t="str">
        <f t="shared" si="101"/>
        <v/>
      </c>
      <c r="P115" s="18" t="str">
        <f t="shared" si="101"/>
        <v/>
      </c>
      <c r="Q115" s="18" t="str">
        <f t="shared" si="101"/>
        <v/>
      </c>
      <c r="R115" s="18">
        <f>SUM(Decsheets!$V$5:$V$13)-(SUM(J109:P115))</f>
        <v>10</v>
      </c>
      <c r="S115" s="12"/>
      <c r="W115" s="167" t="str">
        <f t="shared" si="102"/>
        <v/>
      </c>
      <c r="X115" s="167" t="str">
        <f t="shared" si="103"/>
        <v/>
      </c>
      <c r="Y115" s="209" t="str">
        <f t="shared" si="104"/>
        <v>.</v>
      </c>
      <c r="AA115" s="167" t="str">
        <f t="shared" si="105"/>
        <v/>
      </c>
      <c r="AB115" s="167" t="str">
        <f t="shared" si="106"/>
        <v/>
      </c>
      <c r="AC115" s="209" t="str">
        <f t="shared" si="107"/>
        <v>.</v>
      </c>
    </row>
    <row r="116" spans="1:29" s="2" customFormat="1" x14ac:dyDescent="0.35">
      <c r="A116" s="28" t="s">
        <v>7</v>
      </c>
      <c r="B116" s="76"/>
      <c r="C116" s="23" t="s">
        <v>146</v>
      </c>
      <c r="D116" s="26"/>
      <c r="E116" s="186" t="s">
        <v>296</v>
      </c>
      <c r="F116" s="144"/>
      <c r="G116" s="12"/>
      <c r="H116" s="12"/>
      <c r="I116" s="12"/>
      <c r="J116" s="18"/>
      <c r="K116" s="18"/>
      <c r="L116" s="18"/>
      <c r="M116" s="18"/>
      <c r="N116" s="18"/>
      <c r="O116" s="18"/>
      <c r="P116" s="18"/>
      <c r="Q116" s="18"/>
      <c r="R116" s="18"/>
      <c r="S116" s="12" t="s">
        <v>35</v>
      </c>
      <c r="W116" s="167" t="str">
        <f t="shared" si="102"/>
        <v/>
      </c>
      <c r="X116" s="167" t="str">
        <f t="shared" si="103"/>
        <v/>
      </c>
      <c r="Y116" s="209" t="str">
        <f t="shared" si="104"/>
        <v>.</v>
      </c>
      <c r="Z116" s="167"/>
      <c r="AA116" s="167" t="str">
        <f t="shared" si="105"/>
        <v/>
      </c>
      <c r="AB116" s="167" t="str">
        <f t="shared" si="106"/>
        <v/>
      </c>
      <c r="AC116" s="209" t="str">
        <f t="shared" si="107"/>
        <v>.</v>
      </c>
    </row>
    <row r="117" spans="1:29" x14ac:dyDescent="0.35">
      <c r="A117" s="19" t="s">
        <v>434</v>
      </c>
      <c r="B117" s="77">
        <v>1</v>
      </c>
      <c r="C117" s="20" t="str">
        <f t="shared" ref="C117:C123" si="108">IF(A117="","",VLOOKUP($A$116,IF(LEN(A117)=2,SWB,SWA),VLOOKUP(LEFT(A117,1),club,6,FALSE),FALSE))</f>
        <v>Rebecca Wheeler Henry</v>
      </c>
      <c r="D117" s="20" t="str">
        <f t="shared" ref="D117:D123" si="109">IF(A117="","",VLOOKUP(LEFT(A117,1),club,2,FALSE))</f>
        <v>Shaftesbury</v>
      </c>
      <c r="E117" s="155">
        <v>1.6</v>
      </c>
      <c r="F117" s="205">
        <f>Decsheets!$V$5</f>
        <v>6</v>
      </c>
      <c r="G117" s="12"/>
      <c r="H117" s="12"/>
      <c r="I117" s="22"/>
      <c r="J117" s="18" t="str">
        <f t="shared" ref="J117:Q123" si="110">IF($A117="","",IF(LEFT($A117,1)=J$12,$F117,""))</f>
        <v/>
      </c>
      <c r="K117" s="18" t="str">
        <f t="shared" si="110"/>
        <v/>
      </c>
      <c r="L117" s="18" t="str">
        <f t="shared" si="110"/>
        <v/>
      </c>
      <c r="M117" s="18" t="str">
        <f t="shared" si="110"/>
        <v/>
      </c>
      <c r="N117" s="18">
        <f t="shared" si="110"/>
        <v>6</v>
      </c>
      <c r="O117" s="18" t="str">
        <f t="shared" si="110"/>
        <v/>
      </c>
      <c r="P117" s="18" t="str">
        <f t="shared" si="110"/>
        <v/>
      </c>
      <c r="Q117" s="18" t="str">
        <f t="shared" si="110"/>
        <v/>
      </c>
      <c r="R117" s="18"/>
      <c r="S117" s="12"/>
      <c r="Y117" s="209"/>
      <c r="AC117" s="209"/>
    </row>
    <row r="118" spans="1:29" x14ac:dyDescent="0.35">
      <c r="A118" s="19" t="s">
        <v>432</v>
      </c>
      <c r="B118" s="77">
        <v>2</v>
      </c>
      <c r="C118" s="20" t="str">
        <f t="shared" si="108"/>
        <v>Fara Adio Moses</v>
      </c>
      <c r="D118" s="20" t="str">
        <f t="shared" si="109"/>
        <v>Dacorum &amp; T</v>
      </c>
      <c r="E118" s="155">
        <v>1.55</v>
      </c>
      <c r="F118" s="205">
        <f>Decsheets!$V$6</f>
        <v>5</v>
      </c>
      <c r="G118" s="12"/>
      <c r="H118" s="12"/>
      <c r="I118" s="206" t="s">
        <v>381</v>
      </c>
      <c r="J118" s="18" t="str">
        <f t="shared" si="110"/>
        <v/>
      </c>
      <c r="K118" s="18" t="str">
        <f t="shared" si="110"/>
        <v/>
      </c>
      <c r="L118" s="18" t="str">
        <f t="shared" si="110"/>
        <v/>
      </c>
      <c r="M118" s="18">
        <f t="shared" si="110"/>
        <v>5</v>
      </c>
      <c r="N118" s="18" t="str">
        <f t="shared" si="110"/>
        <v/>
      </c>
      <c r="O118" s="18" t="str">
        <f t="shared" si="110"/>
        <v/>
      </c>
      <c r="P118" s="18" t="str">
        <f t="shared" si="110"/>
        <v/>
      </c>
      <c r="Q118" s="18" t="str">
        <f t="shared" si="110"/>
        <v/>
      </c>
      <c r="R118" s="18"/>
      <c r="S118" s="12"/>
      <c r="W118" s="167" t="s">
        <v>363</v>
      </c>
      <c r="Y118" s="209"/>
      <c r="AC118" s="209"/>
    </row>
    <row r="119" spans="1:29" x14ac:dyDescent="0.35">
      <c r="A119" s="19" t="s">
        <v>428</v>
      </c>
      <c r="B119" s="77">
        <v>3</v>
      </c>
      <c r="C119" s="20" t="str">
        <f t="shared" si="108"/>
        <v>Gracie Williamson</v>
      </c>
      <c r="D119" s="20" t="str">
        <f t="shared" si="109"/>
        <v>Watford</v>
      </c>
      <c r="E119" s="155">
        <v>1.45</v>
      </c>
      <c r="F119" s="205">
        <f>Decsheets!$V$7</f>
        <v>4</v>
      </c>
      <c r="G119" s="12"/>
      <c r="H119" s="12"/>
      <c r="I119" s="206" t="s">
        <v>382</v>
      </c>
      <c r="J119" s="18" t="str">
        <f t="shared" si="110"/>
        <v/>
      </c>
      <c r="K119" s="18">
        <f t="shared" si="110"/>
        <v>4</v>
      </c>
      <c r="L119" s="18" t="str">
        <f t="shared" si="110"/>
        <v/>
      </c>
      <c r="M119" s="18" t="str">
        <f t="shared" si="110"/>
        <v/>
      </c>
      <c r="N119" s="18" t="str">
        <f t="shared" si="110"/>
        <v/>
      </c>
      <c r="O119" s="18" t="str">
        <f t="shared" si="110"/>
        <v/>
      </c>
      <c r="P119" s="18" t="str">
        <f t="shared" si="110"/>
        <v/>
      </c>
      <c r="Q119" s="18" t="str">
        <f t="shared" si="110"/>
        <v/>
      </c>
      <c r="R119" s="18"/>
      <c r="S119" s="12"/>
      <c r="W119" s="167" t="str">
        <f>$C197</f>
        <v>Daisy Laing</v>
      </c>
      <c r="X119" s="167" t="str">
        <f>$D197</f>
        <v>Dacorum &amp; T</v>
      </c>
      <c r="Y119" s="209">
        <f>$E197</f>
        <v>25.68</v>
      </c>
      <c r="AA119" s="167" t="str">
        <f>$C201</f>
        <v/>
      </c>
      <c r="AB119" s="167" t="str">
        <f>$D201</f>
        <v/>
      </c>
      <c r="AC119" s="209" t="str">
        <f>$E201</f>
        <v>.</v>
      </c>
    </row>
    <row r="120" spans="1:29" x14ac:dyDescent="0.35">
      <c r="A120" s="19"/>
      <c r="B120" s="77" t="s">
        <v>23</v>
      </c>
      <c r="C120" s="20" t="str">
        <f t="shared" si="108"/>
        <v/>
      </c>
      <c r="D120" s="20" t="str">
        <f t="shared" si="109"/>
        <v/>
      </c>
      <c r="E120" s="155" t="s">
        <v>296</v>
      </c>
      <c r="F120" s="205">
        <f>Decsheets!$V$8</f>
        <v>3</v>
      </c>
      <c r="G120" s="12"/>
      <c r="H120" s="12"/>
      <c r="I120" s="206" t="s">
        <v>385</v>
      </c>
      <c r="J120" s="18" t="str">
        <f t="shared" si="110"/>
        <v/>
      </c>
      <c r="K120" s="18" t="str">
        <f t="shared" si="110"/>
        <v/>
      </c>
      <c r="L120" s="18" t="str">
        <f t="shared" si="110"/>
        <v/>
      </c>
      <c r="M120" s="18" t="str">
        <f t="shared" si="110"/>
        <v/>
      </c>
      <c r="N120" s="18" t="str">
        <f t="shared" si="110"/>
        <v/>
      </c>
      <c r="O120" s="18" t="str">
        <f t="shared" si="110"/>
        <v/>
      </c>
      <c r="P120" s="18" t="str">
        <f t="shared" si="110"/>
        <v/>
      </c>
      <c r="Q120" s="18" t="str">
        <f t="shared" si="110"/>
        <v/>
      </c>
      <c r="R120" s="18"/>
      <c r="S120" s="12"/>
      <c r="W120" s="167" t="str">
        <f>$C198</f>
        <v>Hannah Ogunniyi</v>
      </c>
      <c r="X120" s="167" t="str">
        <f>$D198</f>
        <v>Shaftesbury</v>
      </c>
      <c r="Y120" s="209">
        <f>$E198</f>
        <v>22.46</v>
      </c>
      <c r="AA120" s="167" t="str">
        <f>$C202</f>
        <v/>
      </c>
      <c r="AB120" s="167" t="str">
        <f>$D202</f>
        <v/>
      </c>
      <c r="AC120" s="209" t="str">
        <f>$E202</f>
        <v>.</v>
      </c>
    </row>
    <row r="121" spans="1:29" x14ac:dyDescent="0.35">
      <c r="A121" s="19"/>
      <c r="B121" s="77" t="s">
        <v>24</v>
      </c>
      <c r="C121" s="20" t="str">
        <f t="shared" si="108"/>
        <v/>
      </c>
      <c r="D121" s="20" t="str">
        <f t="shared" si="109"/>
        <v/>
      </c>
      <c r="E121" s="155" t="s">
        <v>296</v>
      </c>
      <c r="F121" s="205">
        <f>Decsheets!$V$9</f>
        <v>2</v>
      </c>
      <c r="G121" s="12"/>
      <c r="H121" s="12"/>
      <c r="I121" s="206" t="s">
        <v>386</v>
      </c>
      <c r="J121" s="18" t="str">
        <f t="shared" si="110"/>
        <v/>
      </c>
      <c r="K121" s="18" t="str">
        <f t="shared" si="110"/>
        <v/>
      </c>
      <c r="L121" s="18" t="str">
        <f t="shared" si="110"/>
        <v/>
      </c>
      <c r="M121" s="18" t="str">
        <f t="shared" si="110"/>
        <v/>
      </c>
      <c r="N121" s="18" t="str">
        <f t="shared" si="110"/>
        <v/>
      </c>
      <c r="O121" s="18" t="str">
        <f t="shared" si="110"/>
        <v/>
      </c>
      <c r="P121" s="18" t="str">
        <f t="shared" si="110"/>
        <v/>
      </c>
      <c r="Q121" s="18" t="str">
        <f t="shared" si="110"/>
        <v/>
      </c>
      <c r="R121" s="18"/>
      <c r="S121" s="12"/>
      <c r="W121" s="167" t="str">
        <f>$C199</f>
        <v>Rebecca Adeshiyan</v>
      </c>
      <c r="X121" s="167" t="str">
        <f>$D199</f>
        <v>HAWCS/Enfield</v>
      </c>
      <c r="Y121" s="209">
        <f>$E199</f>
        <v>22.08</v>
      </c>
      <c r="AA121" s="167" t="str">
        <f>$C203</f>
        <v/>
      </c>
      <c r="AB121" s="167" t="str">
        <f>$D203</f>
        <v/>
      </c>
      <c r="AC121" s="209" t="str">
        <f>$E203</f>
        <v>.</v>
      </c>
    </row>
    <row r="122" spans="1:29" x14ac:dyDescent="0.35">
      <c r="A122" s="19"/>
      <c r="B122" s="77" t="s">
        <v>25</v>
      </c>
      <c r="C122" s="20" t="str">
        <f t="shared" si="108"/>
        <v/>
      </c>
      <c r="D122" s="20" t="str">
        <f t="shared" si="109"/>
        <v/>
      </c>
      <c r="E122" s="155" t="s">
        <v>296</v>
      </c>
      <c r="F122" s="205">
        <f>Decsheets!$V$10</f>
        <v>1</v>
      </c>
      <c r="G122" s="12"/>
      <c r="H122" s="12"/>
      <c r="I122" s="22"/>
      <c r="J122" s="18" t="str">
        <f t="shared" si="110"/>
        <v/>
      </c>
      <c r="K122" s="18" t="str">
        <f t="shared" si="110"/>
        <v/>
      </c>
      <c r="L122" s="18" t="str">
        <f t="shared" si="110"/>
        <v/>
      </c>
      <c r="M122" s="18" t="str">
        <f t="shared" si="110"/>
        <v/>
      </c>
      <c r="N122" s="18" t="str">
        <f t="shared" si="110"/>
        <v/>
      </c>
      <c r="O122" s="18" t="str">
        <f t="shared" si="110"/>
        <v/>
      </c>
      <c r="P122" s="18" t="str">
        <f t="shared" si="110"/>
        <v/>
      </c>
      <c r="Q122" s="18" t="str">
        <f t="shared" si="110"/>
        <v/>
      </c>
      <c r="R122" s="18"/>
      <c r="S122" s="12"/>
      <c r="W122" s="167" t="str">
        <f>$C200</f>
        <v/>
      </c>
      <c r="X122" s="167" t="str">
        <f>$D200</f>
        <v/>
      </c>
      <c r="Y122" s="209" t="str">
        <f>$E200</f>
        <v>.</v>
      </c>
      <c r="AC122" s="209"/>
    </row>
    <row r="123" spans="1:29" x14ac:dyDescent="0.35">
      <c r="A123" s="19"/>
      <c r="B123" s="77">
        <v>7</v>
      </c>
      <c r="C123" s="20" t="str">
        <f t="shared" si="108"/>
        <v/>
      </c>
      <c r="D123" s="20" t="str">
        <f t="shared" si="109"/>
        <v/>
      </c>
      <c r="E123" s="155" t="s">
        <v>296</v>
      </c>
      <c r="F123" s="205">
        <v>1</v>
      </c>
      <c r="G123" s="12"/>
      <c r="H123" s="12"/>
      <c r="I123" s="22"/>
      <c r="J123" s="18" t="str">
        <f t="shared" si="110"/>
        <v/>
      </c>
      <c r="K123" s="18" t="str">
        <f t="shared" si="110"/>
        <v/>
      </c>
      <c r="L123" s="18" t="str">
        <f t="shared" si="110"/>
        <v/>
      </c>
      <c r="M123" s="18" t="str">
        <f t="shared" si="110"/>
        <v/>
      </c>
      <c r="N123" s="18" t="str">
        <f t="shared" si="110"/>
        <v/>
      </c>
      <c r="O123" s="18" t="str">
        <f t="shared" si="110"/>
        <v/>
      </c>
      <c r="P123" s="18" t="str">
        <f t="shared" si="110"/>
        <v/>
      </c>
      <c r="Q123" s="18" t="str">
        <f t="shared" si="110"/>
        <v/>
      </c>
      <c r="R123" s="18">
        <f>SUM(Decsheets!$V$5:$V$13)-(SUM(J117:P123))</f>
        <v>6</v>
      </c>
      <c r="S123" s="12"/>
      <c r="Y123" s="209"/>
      <c r="AC123" s="209"/>
    </row>
    <row r="124" spans="1:29" s="2" customFormat="1" x14ac:dyDescent="0.35">
      <c r="A124" s="28" t="s">
        <v>7</v>
      </c>
      <c r="B124" s="76"/>
      <c r="C124" s="23" t="s">
        <v>147</v>
      </c>
      <c r="D124" s="26"/>
      <c r="E124" s="186" t="s">
        <v>296</v>
      </c>
      <c r="F124" s="144"/>
      <c r="G124" s="12"/>
      <c r="H124" s="12"/>
      <c r="I124" s="12"/>
      <c r="J124" s="18"/>
      <c r="K124" s="18"/>
      <c r="L124" s="18"/>
      <c r="M124" s="18"/>
      <c r="N124" s="18"/>
      <c r="O124" s="18"/>
      <c r="P124" s="18"/>
      <c r="Q124" s="18"/>
      <c r="R124" s="18"/>
      <c r="S124" s="12" t="s">
        <v>36</v>
      </c>
      <c r="W124" s="167" t="s">
        <v>364</v>
      </c>
      <c r="X124" s="167"/>
      <c r="Y124" s="209"/>
      <c r="Z124" s="167"/>
      <c r="AA124" s="167" t="s">
        <v>365</v>
      </c>
      <c r="AB124" s="167"/>
      <c r="AC124" s="209"/>
    </row>
    <row r="125" spans="1:29" x14ac:dyDescent="0.35">
      <c r="A125" s="19" t="s">
        <v>825</v>
      </c>
      <c r="B125" s="77">
        <v>1</v>
      </c>
      <c r="C125" s="20" t="str">
        <f t="shared" ref="C125:C131" si="111">IF(A125="","",VLOOKUP($A$124,IF(LEN(A125)=2,SWB,SWA),VLOOKUP(LEFT(A125,1),club,6,FALSE),FALSE))</f>
        <v>Chloe Grogan</v>
      </c>
      <c r="D125" s="20" t="str">
        <f t="shared" ref="D125:D131" si="112">IF(A125="","",VLOOKUP(LEFT(A125,1),club,2,FALSE))</f>
        <v>Dacorum &amp; T</v>
      </c>
      <c r="E125" s="155">
        <v>1.4</v>
      </c>
      <c r="F125" s="205">
        <f>Decsheets!$V$5</f>
        <v>6</v>
      </c>
      <c r="G125" s="12"/>
      <c r="H125" s="12"/>
      <c r="I125" s="22"/>
      <c r="J125" s="18" t="str">
        <f t="shared" ref="J125:Q131" si="113">IF($A125="","",IF(LEFT($A125,1)=J$12,$F125,""))</f>
        <v/>
      </c>
      <c r="K125" s="18" t="str">
        <f t="shared" si="113"/>
        <v/>
      </c>
      <c r="L125" s="18" t="str">
        <f t="shared" si="113"/>
        <v/>
      </c>
      <c r="M125" s="18">
        <f t="shared" si="113"/>
        <v>6</v>
      </c>
      <c r="N125" s="18" t="str">
        <f t="shared" si="113"/>
        <v/>
      </c>
      <c r="O125" s="18" t="str">
        <f t="shared" si="113"/>
        <v/>
      </c>
      <c r="P125" s="18" t="str">
        <f t="shared" si="113"/>
        <v/>
      </c>
      <c r="Q125" s="18" t="str">
        <f t="shared" si="113"/>
        <v/>
      </c>
      <c r="R125" s="18"/>
      <c r="S125" s="12"/>
      <c r="W125" s="167" t="str">
        <f>$C205</f>
        <v>Tia Ginn</v>
      </c>
      <c r="X125" s="167" t="str">
        <f>$D205</f>
        <v>Dacorum &amp; T</v>
      </c>
      <c r="Y125" s="209">
        <f>$E205</f>
        <v>29.73</v>
      </c>
      <c r="AA125" s="167" t="str">
        <f>$C213</f>
        <v xml:space="preserve">Naomi Ogunniyi </v>
      </c>
      <c r="AB125" s="167" t="str">
        <f>$D213</f>
        <v>Shaftesbury</v>
      </c>
      <c r="AC125" s="209">
        <f>$E213</f>
        <v>21</v>
      </c>
    </row>
    <row r="126" spans="1:29" x14ac:dyDescent="0.35">
      <c r="A126" s="19" t="s">
        <v>824</v>
      </c>
      <c r="B126" s="77">
        <v>2</v>
      </c>
      <c r="C126" s="20" t="str">
        <f t="shared" si="111"/>
        <v xml:space="preserve">Lola McCann Ezekiel </v>
      </c>
      <c r="D126" s="20" t="str">
        <f t="shared" si="112"/>
        <v>Shaftesbury</v>
      </c>
      <c r="E126" s="155">
        <v>1.35</v>
      </c>
      <c r="F126" s="205">
        <f>Decsheets!$V$6</f>
        <v>5</v>
      </c>
      <c r="G126" s="12"/>
      <c r="H126" s="12"/>
      <c r="I126" s="206" t="s">
        <v>381</v>
      </c>
      <c r="J126" s="18" t="str">
        <f t="shared" si="113"/>
        <v/>
      </c>
      <c r="K126" s="18" t="str">
        <f t="shared" si="113"/>
        <v/>
      </c>
      <c r="L126" s="18" t="str">
        <f t="shared" si="113"/>
        <v/>
      </c>
      <c r="M126" s="18" t="str">
        <f t="shared" si="113"/>
        <v/>
      </c>
      <c r="N126" s="18">
        <f t="shared" si="113"/>
        <v>5</v>
      </c>
      <c r="O126" s="18" t="str">
        <f t="shared" si="113"/>
        <v/>
      </c>
      <c r="P126" s="18" t="str">
        <f t="shared" si="113"/>
        <v/>
      </c>
      <c r="Q126" s="18" t="str">
        <f t="shared" si="113"/>
        <v/>
      </c>
      <c r="R126" s="18"/>
      <c r="S126" s="12"/>
      <c r="W126" s="167" t="str">
        <f t="shared" ref="W126:W131" si="114">$C206</f>
        <v>Judy Aghor</v>
      </c>
      <c r="X126" s="167" t="str">
        <f t="shared" ref="X126:X131" si="115">$D206</f>
        <v>Shaftesbury</v>
      </c>
      <c r="Y126" s="209">
        <f t="shared" ref="Y126:Y131" si="116">$E206</f>
        <v>24.18</v>
      </c>
      <c r="AA126" s="167" t="str">
        <f t="shared" ref="AA126:AA131" si="117">$C214</f>
        <v/>
      </c>
      <c r="AB126" s="167" t="str">
        <f t="shared" ref="AB126:AB131" si="118">$D214</f>
        <v/>
      </c>
      <c r="AC126" s="209" t="str">
        <f t="shared" ref="AC126:AC131" si="119">$E214</f>
        <v>.</v>
      </c>
    </row>
    <row r="127" spans="1:29" x14ac:dyDescent="0.35">
      <c r="A127" s="19" t="s">
        <v>822</v>
      </c>
      <c r="B127" s="77">
        <v>3</v>
      </c>
      <c r="C127" s="20" t="str">
        <f t="shared" si="111"/>
        <v>Amy Hawkes</v>
      </c>
      <c r="D127" s="20" t="str">
        <f t="shared" si="112"/>
        <v>Watford</v>
      </c>
      <c r="E127" s="155">
        <v>1.3</v>
      </c>
      <c r="F127" s="205">
        <f>Decsheets!$V$7</f>
        <v>4</v>
      </c>
      <c r="G127" s="12"/>
      <c r="H127" s="12"/>
      <c r="I127" s="206" t="s">
        <v>382</v>
      </c>
      <c r="J127" s="18" t="str">
        <f t="shared" si="113"/>
        <v/>
      </c>
      <c r="K127" s="18">
        <f t="shared" si="113"/>
        <v>4</v>
      </c>
      <c r="L127" s="18" t="str">
        <f t="shared" si="113"/>
        <v/>
      </c>
      <c r="M127" s="18" t="str">
        <f t="shared" si="113"/>
        <v/>
      </c>
      <c r="N127" s="18" t="str">
        <f t="shared" si="113"/>
        <v/>
      </c>
      <c r="O127" s="18" t="str">
        <f t="shared" si="113"/>
        <v/>
      </c>
      <c r="P127" s="18" t="str">
        <f t="shared" si="113"/>
        <v/>
      </c>
      <c r="Q127" s="18" t="str">
        <f t="shared" si="113"/>
        <v/>
      </c>
      <c r="R127" s="18"/>
      <c r="S127" s="12"/>
      <c r="W127" s="167" t="str">
        <f t="shared" si="114"/>
        <v>Ami O’Sullivan</v>
      </c>
      <c r="X127" s="167" t="str">
        <f t="shared" si="115"/>
        <v>Watford</v>
      </c>
      <c r="Y127" s="209">
        <f t="shared" si="116"/>
        <v>19.149999999999999</v>
      </c>
      <c r="AA127" s="167" t="str">
        <f t="shared" si="117"/>
        <v/>
      </c>
      <c r="AB127" s="167" t="str">
        <f t="shared" si="118"/>
        <v/>
      </c>
      <c r="AC127" s="209" t="str">
        <f t="shared" si="119"/>
        <v>.</v>
      </c>
    </row>
    <row r="128" spans="1:29" x14ac:dyDescent="0.35">
      <c r="A128" s="19"/>
      <c r="B128" s="77" t="s">
        <v>23</v>
      </c>
      <c r="C128" s="20" t="str">
        <f t="shared" si="111"/>
        <v/>
      </c>
      <c r="D128" s="20" t="str">
        <f t="shared" si="112"/>
        <v/>
      </c>
      <c r="E128" s="155" t="s">
        <v>296</v>
      </c>
      <c r="F128" s="205">
        <f>Decsheets!$V$8</f>
        <v>3</v>
      </c>
      <c r="G128" s="12"/>
      <c r="H128" s="12"/>
      <c r="I128" s="206" t="s">
        <v>385</v>
      </c>
      <c r="J128" s="18" t="str">
        <f t="shared" si="113"/>
        <v/>
      </c>
      <c r="K128" s="18" t="str">
        <f t="shared" si="113"/>
        <v/>
      </c>
      <c r="L128" s="18" t="str">
        <f t="shared" si="113"/>
        <v/>
      </c>
      <c r="M128" s="18" t="str">
        <f t="shared" si="113"/>
        <v/>
      </c>
      <c r="N128" s="18" t="str">
        <f t="shared" si="113"/>
        <v/>
      </c>
      <c r="O128" s="18" t="str">
        <f t="shared" si="113"/>
        <v/>
      </c>
      <c r="P128" s="18" t="str">
        <f t="shared" si="113"/>
        <v/>
      </c>
      <c r="Q128" s="18" t="str">
        <f t="shared" si="113"/>
        <v/>
      </c>
      <c r="R128" s="18"/>
      <c r="S128" s="12"/>
      <c r="W128" s="167" t="str">
        <f t="shared" si="114"/>
        <v/>
      </c>
      <c r="X128" s="167" t="str">
        <f t="shared" si="115"/>
        <v/>
      </c>
      <c r="Y128" s="209" t="str">
        <f t="shared" si="116"/>
        <v>.</v>
      </c>
      <c r="AA128" s="167" t="str">
        <f t="shared" si="117"/>
        <v/>
      </c>
      <c r="AB128" s="167" t="str">
        <f t="shared" si="118"/>
        <v/>
      </c>
      <c r="AC128" s="209" t="str">
        <f t="shared" si="119"/>
        <v>.</v>
      </c>
    </row>
    <row r="129" spans="1:29" x14ac:dyDescent="0.35">
      <c r="A129" s="19"/>
      <c r="B129" s="77" t="s">
        <v>24</v>
      </c>
      <c r="C129" s="20" t="str">
        <f t="shared" si="111"/>
        <v/>
      </c>
      <c r="D129" s="20" t="str">
        <f t="shared" si="112"/>
        <v/>
      </c>
      <c r="E129" s="155" t="s">
        <v>296</v>
      </c>
      <c r="F129" s="205">
        <f>Decsheets!$V$9</f>
        <v>2</v>
      </c>
      <c r="G129" s="12"/>
      <c r="H129" s="12"/>
      <c r="I129" s="206" t="s">
        <v>386</v>
      </c>
      <c r="J129" s="18" t="str">
        <f t="shared" si="113"/>
        <v/>
      </c>
      <c r="K129" s="18" t="str">
        <f t="shared" si="113"/>
        <v/>
      </c>
      <c r="L129" s="18" t="str">
        <f t="shared" si="113"/>
        <v/>
      </c>
      <c r="M129" s="18" t="str">
        <f t="shared" si="113"/>
        <v/>
      </c>
      <c r="N129" s="18" t="str">
        <f t="shared" si="113"/>
        <v/>
      </c>
      <c r="O129" s="18" t="str">
        <f t="shared" si="113"/>
        <v/>
      </c>
      <c r="P129" s="18" t="str">
        <f t="shared" si="113"/>
        <v/>
      </c>
      <c r="Q129" s="18" t="str">
        <f t="shared" si="113"/>
        <v/>
      </c>
      <c r="R129" s="18"/>
      <c r="S129" s="12"/>
      <c r="W129" s="167" t="str">
        <f t="shared" si="114"/>
        <v/>
      </c>
      <c r="X129" s="167" t="str">
        <f t="shared" si="115"/>
        <v/>
      </c>
      <c r="Y129" s="209" t="str">
        <f t="shared" si="116"/>
        <v>.</v>
      </c>
      <c r="AA129" s="167" t="str">
        <f t="shared" si="117"/>
        <v/>
      </c>
      <c r="AB129" s="167" t="str">
        <f t="shared" si="118"/>
        <v/>
      </c>
      <c r="AC129" s="209" t="str">
        <f t="shared" si="119"/>
        <v>.</v>
      </c>
    </row>
    <row r="130" spans="1:29" x14ac:dyDescent="0.35">
      <c r="A130" s="19"/>
      <c r="B130" s="77" t="s">
        <v>25</v>
      </c>
      <c r="C130" s="20" t="str">
        <f t="shared" si="111"/>
        <v/>
      </c>
      <c r="D130" s="20" t="str">
        <f t="shared" si="112"/>
        <v/>
      </c>
      <c r="E130" s="155" t="s">
        <v>296</v>
      </c>
      <c r="F130" s="205">
        <f>Decsheets!$V$10</f>
        <v>1</v>
      </c>
      <c r="G130" s="12"/>
      <c r="H130" s="12"/>
      <c r="I130" s="22"/>
      <c r="J130" s="18" t="str">
        <f t="shared" si="113"/>
        <v/>
      </c>
      <c r="K130" s="18" t="str">
        <f t="shared" si="113"/>
        <v/>
      </c>
      <c r="L130" s="18" t="str">
        <f t="shared" si="113"/>
        <v/>
      </c>
      <c r="M130" s="18" t="str">
        <f t="shared" si="113"/>
        <v/>
      </c>
      <c r="N130" s="18" t="str">
        <f t="shared" si="113"/>
        <v/>
      </c>
      <c r="O130" s="18" t="str">
        <f t="shared" si="113"/>
        <v/>
      </c>
      <c r="P130" s="18" t="str">
        <f t="shared" si="113"/>
        <v/>
      </c>
      <c r="Q130" s="18" t="str">
        <f t="shared" si="113"/>
        <v/>
      </c>
      <c r="R130" s="18"/>
      <c r="S130" s="12"/>
      <c r="W130" s="167" t="str">
        <f t="shared" si="114"/>
        <v/>
      </c>
      <c r="X130" s="167" t="str">
        <f t="shared" si="115"/>
        <v/>
      </c>
      <c r="Y130" s="209" t="str">
        <f t="shared" si="116"/>
        <v>.</v>
      </c>
      <c r="AA130" s="167" t="str">
        <f t="shared" si="117"/>
        <v/>
      </c>
      <c r="AB130" s="167" t="str">
        <f t="shared" si="118"/>
        <v/>
      </c>
      <c r="AC130" s="209" t="str">
        <f t="shared" si="119"/>
        <v>.</v>
      </c>
    </row>
    <row r="131" spans="1:29" x14ac:dyDescent="0.35">
      <c r="A131" s="19"/>
      <c r="B131" s="77">
        <v>7</v>
      </c>
      <c r="C131" s="20" t="str">
        <f t="shared" si="111"/>
        <v/>
      </c>
      <c r="D131" s="20" t="str">
        <f t="shared" si="112"/>
        <v/>
      </c>
      <c r="E131" s="155" t="s">
        <v>296</v>
      </c>
      <c r="F131" s="205">
        <v>1</v>
      </c>
      <c r="G131" s="12"/>
      <c r="H131" s="12"/>
      <c r="I131" s="22"/>
      <c r="J131" s="18" t="str">
        <f t="shared" si="113"/>
        <v/>
      </c>
      <c r="K131" s="18" t="str">
        <f t="shared" si="113"/>
        <v/>
      </c>
      <c r="L131" s="18" t="str">
        <f t="shared" si="113"/>
        <v/>
      </c>
      <c r="M131" s="18" t="str">
        <f t="shared" si="113"/>
        <v/>
      </c>
      <c r="N131" s="18" t="str">
        <f t="shared" si="113"/>
        <v/>
      </c>
      <c r="O131" s="18" t="str">
        <f t="shared" si="113"/>
        <v/>
      </c>
      <c r="P131" s="18" t="str">
        <f t="shared" si="113"/>
        <v/>
      </c>
      <c r="Q131" s="18" t="str">
        <f t="shared" si="113"/>
        <v/>
      </c>
      <c r="R131" s="18">
        <f>SUM(Decsheets!$V$5:$V$13)-(SUM(J125:P131))</f>
        <v>6</v>
      </c>
      <c r="S131" s="12"/>
      <c r="W131" s="167" t="str">
        <f t="shared" si="114"/>
        <v/>
      </c>
      <c r="X131" s="167" t="str">
        <f t="shared" si="115"/>
        <v/>
      </c>
      <c r="Y131" s="209" t="str">
        <f t="shared" si="116"/>
        <v>.</v>
      </c>
      <c r="AA131" s="167" t="str">
        <f t="shared" si="117"/>
        <v/>
      </c>
      <c r="AB131" s="167" t="str">
        <f t="shared" si="118"/>
        <v/>
      </c>
      <c r="AC131" s="209" t="str">
        <f t="shared" si="119"/>
        <v>.</v>
      </c>
    </row>
    <row r="132" spans="1:29" s="2" customFormat="1" x14ac:dyDescent="0.35">
      <c r="A132" s="28" t="s">
        <v>8</v>
      </c>
      <c r="B132" s="76"/>
      <c r="C132" s="23" t="s">
        <v>148</v>
      </c>
      <c r="D132" s="26"/>
      <c r="E132" s="186" t="s">
        <v>296</v>
      </c>
      <c r="F132" s="144"/>
      <c r="H132" s="12"/>
      <c r="I132" s="12"/>
      <c r="J132" s="18"/>
      <c r="K132" s="18"/>
      <c r="L132" s="18"/>
      <c r="M132" s="18"/>
      <c r="N132" s="18"/>
      <c r="O132" s="18"/>
      <c r="P132" s="18"/>
      <c r="Q132" s="18"/>
      <c r="R132" s="18"/>
      <c r="S132" s="12" t="s">
        <v>37</v>
      </c>
      <c r="W132" s="167"/>
      <c r="X132" s="167"/>
      <c r="Y132" s="168"/>
      <c r="Z132" s="167"/>
      <c r="AA132" s="167"/>
      <c r="AB132" s="167"/>
      <c r="AC132" s="168"/>
    </row>
    <row r="133" spans="1:29" x14ac:dyDescent="0.35">
      <c r="A133" s="19" t="s">
        <v>428</v>
      </c>
      <c r="B133" s="77">
        <v>1</v>
      </c>
      <c r="C133" s="20" t="str">
        <f t="shared" ref="C133:C139" si="120">IF(A133="","",VLOOKUP($A$132,IF(LEN(A133)=2,SWB,SWA),VLOOKUP(LEFT(A133,1),club,6,FALSE),FALSE))</f>
        <v>Ava McLoughlin</v>
      </c>
      <c r="D133" s="20" t="str">
        <f t="shared" ref="D133:D139" si="121">IF(A133="","",VLOOKUP(LEFT(A133,1),club,2,FALSE))</f>
        <v>Watford</v>
      </c>
      <c r="E133" s="155">
        <v>4.8</v>
      </c>
      <c r="F133" s="146">
        <f>Decsheets!$V$5</f>
        <v>6</v>
      </c>
      <c r="H133" s="12"/>
      <c r="I133" s="22"/>
      <c r="J133" s="18" t="str">
        <f t="shared" ref="J133:Q139" si="122">IF($A133="","",IF(LEFT($A133,1)=J$12,$F133,""))</f>
        <v/>
      </c>
      <c r="K133" s="18">
        <f t="shared" si="122"/>
        <v>6</v>
      </c>
      <c r="L133" s="18" t="str">
        <f t="shared" si="122"/>
        <v/>
      </c>
      <c r="M133" s="18" t="str">
        <f t="shared" si="122"/>
        <v/>
      </c>
      <c r="N133" s="18" t="str">
        <f t="shared" si="122"/>
        <v/>
      </c>
      <c r="O133" s="18" t="str">
        <f t="shared" si="122"/>
        <v/>
      </c>
      <c r="P133" s="18" t="str">
        <f t="shared" si="122"/>
        <v/>
      </c>
      <c r="Q133" s="18" t="str">
        <f t="shared" si="122"/>
        <v/>
      </c>
      <c r="R133" s="18"/>
      <c r="S133" s="12"/>
    </row>
    <row r="134" spans="1:29" x14ac:dyDescent="0.35">
      <c r="A134" s="19" t="s">
        <v>430</v>
      </c>
      <c r="B134" s="77">
        <v>2</v>
      </c>
      <c r="C134" s="20" t="str">
        <f t="shared" si="120"/>
        <v>Louise Grenfell</v>
      </c>
      <c r="D134" s="20" t="str">
        <f t="shared" si="121"/>
        <v>Herts Phoenix</v>
      </c>
      <c r="E134" s="155">
        <v>4.72</v>
      </c>
      <c r="F134" s="146">
        <f>Decsheets!$V$6</f>
        <v>5</v>
      </c>
      <c r="H134" s="12"/>
      <c r="I134" s="22"/>
      <c r="J134" s="18" t="str">
        <f t="shared" si="122"/>
        <v/>
      </c>
      <c r="K134" s="18" t="str">
        <f t="shared" si="122"/>
        <v/>
      </c>
      <c r="L134" s="18">
        <f t="shared" si="122"/>
        <v>5</v>
      </c>
      <c r="M134" s="18" t="str">
        <f t="shared" si="122"/>
        <v/>
      </c>
      <c r="N134" s="18" t="str">
        <f t="shared" si="122"/>
        <v/>
      </c>
      <c r="O134" s="18" t="str">
        <f t="shared" si="122"/>
        <v/>
      </c>
      <c r="P134" s="18" t="str">
        <f t="shared" si="122"/>
        <v/>
      </c>
      <c r="Q134" s="18" t="str">
        <f t="shared" si="122"/>
        <v/>
      </c>
      <c r="R134" s="18"/>
      <c r="S134" s="12"/>
    </row>
    <row r="135" spans="1:29" x14ac:dyDescent="0.35">
      <c r="A135" s="19" t="s">
        <v>434</v>
      </c>
      <c r="B135" s="77">
        <v>3</v>
      </c>
      <c r="C135" s="20" t="str">
        <f t="shared" si="120"/>
        <v>Alina Cofie</v>
      </c>
      <c r="D135" s="20" t="str">
        <f t="shared" si="121"/>
        <v>Shaftesbury</v>
      </c>
      <c r="E135" s="155">
        <v>4.67</v>
      </c>
      <c r="F135" s="146">
        <f>Decsheets!$V$7</f>
        <v>4</v>
      </c>
      <c r="H135" s="12"/>
      <c r="I135" s="22"/>
      <c r="J135" s="18" t="str">
        <f t="shared" si="122"/>
        <v/>
      </c>
      <c r="K135" s="18" t="str">
        <f t="shared" si="122"/>
        <v/>
      </c>
      <c r="L135" s="18" t="str">
        <f t="shared" si="122"/>
        <v/>
      </c>
      <c r="M135" s="18" t="str">
        <f t="shared" si="122"/>
        <v/>
      </c>
      <c r="N135" s="18">
        <f t="shared" si="122"/>
        <v>4</v>
      </c>
      <c r="O135" s="18" t="str">
        <f t="shared" si="122"/>
        <v/>
      </c>
      <c r="P135" s="18" t="str">
        <f t="shared" si="122"/>
        <v/>
      </c>
      <c r="Q135" s="18" t="str">
        <f t="shared" si="122"/>
        <v/>
      </c>
      <c r="R135" s="18"/>
      <c r="S135" s="12"/>
    </row>
    <row r="136" spans="1:29" x14ac:dyDescent="0.35">
      <c r="A136" s="19" t="s">
        <v>425</v>
      </c>
      <c r="B136" s="77" t="s">
        <v>23</v>
      </c>
      <c r="C136" s="20" t="str">
        <f t="shared" si="120"/>
        <v>Meeka Nightingale</v>
      </c>
      <c r="D136" s="20" t="str">
        <f t="shared" si="121"/>
        <v>St Albans</v>
      </c>
      <c r="E136" s="155">
        <v>4.4400000000000004</v>
      </c>
      <c r="F136" s="146">
        <f>Decsheets!$V$8</f>
        <v>3</v>
      </c>
      <c r="H136" s="12"/>
      <c r="I136" s="22"/>
      <c r="J136" s="18">
        <f t="shared" si="122"/>
        <v>3</v>
      </c>
      <c r="K136" s="18" t="str">
        <f t="shared" si="122"/>
        <v/>
      </c>
      <c r="L136" s="18" t="str">
        <f t="shared" si="122"/>
        <v/>
      </c>
      <c r="M136" s="18" t="str">
        <f t="shared" si="122"/>
        <v/>
      </c>
      <c r="N136" s="18" t="str">
        <f t="shared" si="122"/>
        <v/>
      </c>
      <c r="O136" s="18" t="str">
        <f t="shared" si="122"/>
        <v/>
      </c>
      <c r="P136" s="18" t="str">
        <f t="shared" si="122"/>
        <v/>
      </c>
      <c r="Q136" s="18" t="str">
        <f t="shared" si="122"/>
        <v/>
      </c>
      <c r="R136" s="18"/>
      <c r="S136" s="12"/>
    </row>
    <row r="137" spans="1:29" x14ac:dyDescent="0.35">
      <c r="A137" s="19"/>
      <c r="B137" s="77" t="s">
        <v>24</v>
      </c>
      <c r="C137" s="20" t="str">
        <f t="shared" si="120"/>
        <v/>
      </c>
      <c r="D137" s="20" t="str">
        <f t="shared" si="121"/>
        <v/>
      </c>
      <c r="E137" s="155" t="s">
        <v>296</v>
      </c>
      <c r="F137" s="146">
        <f>Decsheets!$V$9</f>
        <v>2</v>
      </c>
      <c r="H137" s="12"/>
      <c r="I137" s="22"/>
      <c r="J137" s="18" t="str">
        <f t="shared" si="122"/>
        <v/>
      </c>
      <c r="K137" s="18" t="str">
        <f t="shared" si="122"/>
        <v/>
      </c>
      <c r="L137" s="18" t="str">
        <f t="shared" si="122"/>
        <v/>
      </c>
      <c r="M137" s="18" t="str">
        <f t="shared" si="122"/>
        <v/>
      </c>
      <c r="N137" s="18" t="str">
        <f t="shared" si="122"/>
        <v/>
      </c>
      <c r="O137" s="18" t="str">
        <f t="shared" si="122"/>
        <v/>
      </c>
      <c r="P137" s="18" t="str">
        <f t="shared" si="122"/>
        <v/>
      </c>
      <c r="Q137" s="18" t="str">
        <f t="shared" si="122"/>
        <v/>
      </c>
      <c r="R137" s="18"/>
      <c r="S137" s="12"/>
      <c r="W137" s="169"/>
      <c r="X137" s="169"/>
      <c r="Y137" s="170"/>
      <c r="Z137" s="169"/>
      <c r="AA137" s="169"/>
      <c r="AB137" s="169"/>
      <c r="AC137" s="170"/>
    </row>
    <row r="138" spans="1:29" x14ac:dyDescent="0.35">
      <c r="A138" s="19"/>
      <c r="B138" s="77" t="s">
        <v>25</v>
      </c>
      <c r="C138" s="20" t="str">
        <f t="shared" si="120"/>
        <v/>
      </c>
      <c r="D138" s="20" t="str">
        <f t="shared" si="121"/>
        <v/>
      </c>
      <c r="E138" s="155" t="s">
        <v>296</v>
      </c>
      <c r="F138" s="146">
        <f>Decsheets!$V$10</f>
        <v>1</v>
      </c>
      <c r="H138" s="12"/>
      <c r="I138" s="22"/>
      <c r="J138" s="18" t="str">
        <f t="shared" si="122"/>
        <v/>
      </c>
      <c r="K138" s="18" t="str">
        <f t="shared" si="122"/>
        <v/>
      </c>
      <c r="L138" s="18" t="str">
        <f t="shared" si="122"/>
        <v/>
      </c>
      <c r="M138" s="18" t="str">
        <f t="shared" si="122"/>
        <v/>
      </c>
      <c r="N138" s="18" t="str">
        <f t="shared" si="122"/>
        <v/>
      </c>
      <c r="O138" s="18" t="str">
        <f t="shared" si="122"/>
        <v/>
      </c>
      <c r="P138" s="18" t="str">
        <f t="shared" si="122"/>
        <v/>
      </c>
      <c r="Q138" s="18" t="str">
        <f t="shared" si="122"/>
        <v/>
      </c>
      <c r="R138" s="18"/>
      <c r="S138" s="12"/>
    </row>
    <row r="139" spans="1:29" x14ac:dyDescent="0.35">
      <c r="A139" s="19"/>
      <c r="B139" s="77">
        <v>7</v>
      </c>
      <c r="C139" s="20" t="str">
        <f t="shared" si="120"/>
        <v/>
      </c>
      <c r="D139" s="20" t="str">
        <f t="shared" si="121"/>
        <v/>
      </c>
      <c r="E139" s="155" t="s">
        <v>296</v>
      </c>
      <c r="F139" s="146">
        <v>1</v>
      </c>
      <c r="H139" s="12"/>
      <c r="I139" s="22"/>
      <c r="J139" s="18" t="str">
        <f t="shared" si="122"/>
        <v/>
      </c>
      <c r="K139" s="18" t="str">
        <f t="shared" si="122"/>
        <v/>
      </c>
      <c r="L139" s="18" t="str">
        <f t="shared" si="122"/>
        <v/>
      </c>
      <c r="M139" s="18" t="str">
        <f t="shared" si="122"/>
        <v/>
      </c>
      <c r="N139" s="18" t="str">
        <f t="shared" si="122"/>
        <v/>
      </c>
      <c r="O139" s="18" t="str">
        <f t="shared" si="122"/>
        <v/>
      </c>
      <c r="P139" s="18" t="str">
        <f t="shared" si="122"/>
        <v/>
      </c>
      <c r="Q139" s="18" t="str">
        <f t="shared" si="122"/>
        <v/>
      </c>
      <c r="R139" s="18">
        <f>SUM(Decsheets!$V$5:$V$13)-(SUM(J133:P139))</f>
        <v>3</v>
      </c>
      <c r="S139" s="12"/>
    </row>
    <row r="140" spans="1:29" s="2" customFormat="1" x14ac:dyDescent="0.35">
      <c r="A140" s="28" t="s">
        <v>8</v>
      </c>
      <c r="B140" s="76"/>
      <c r="C140" s="23" t="s">
        <v>149</v>
      </c>
      <c r="D140" s="26"/>
      <c r="E140" s="186" t="s">
        <v>296</v>
      </c>
      <c r="F140" s="144"/>
      <c r="H140" s="12"/>
      <c r="I140" s="12"/>
      <c r="J140" s="18"/>
      <c r="K140" s="18"/>
      <c r="L140" s="18"/>
      <c r="M140" s="18"/>
      <c r="N140" s="18"/>
      <c r="O140" s="18"/>
      <c r="P140" s="18"/>
      <c r="Q140" s="18"/>
      <c r="R140" s="18"/>
      <c r="S140" s="12" t="s">
        <v>38</v>
      </c>
      <c r="W140" s="167"/>
      <c r="X140" s="167"/>
      <c r="Y140" s="168"/>
      <c r="Z140" s="167"/>
      <c r="AA140" s="167"/>
      <c r="AB140" s="167"/>
      <c r="AC140" s="168"/>
    </row>
    <row r="141" spans="1:29" x14ac:dyDescent="0.35">
      <c r="A141" s="19" t="s">
        <v>822</v>
      </c>
      <c r="B141" s="77">
        <v>1</v>
      </c>
      <c r="C141" s="20" t="str">
        <f t="shared" ref="C141:C147" si="123">IF(A141="","",VLOOKUP($A$140,IF(LEN(A141)=2,SWB,SWA),VLOOKUP(LEFT(A141,1),club,6,FALSE),FALSE))</f>
        <v>Ami O’Sullivan</v>
      </c>
      <c r="D141" s="20" t="str">
        <f t="shared" ref="D141:D147" si="124">IF(A141="","",VLOOKUP(LEFT(A141,1),club,2,FALSE))</f>
        <v>Watford</v>
      </c>
      <c r="E141" s="155">
        <v>4.29</v>
      </c>
      <c r="F141" s="146">
        <f>Decsheets!$V$5</f>
        <v>6</v>
      </c>
      <c r="H141" s="12"/>
      <c r="I141" s="22"/>
      <c r="J141" s="18" t="str">
        <f t="shared" ref="J141:Q147" si="125">IF($A141="","",IF(LEFT($A141,1)=J$12,$F141,""))</f>
        <v/>
      </c>
      <c r="K141" s="18">
        <f t="shared" si="125"/>
        <v>6</v>
      </c>
      <c r="L141" s="18" t="str">
        <f t="shared" si="125"/>
        <v/>
      </c>
      <c r="M141" s="18" t="str">
        <f t="shared" si="125"/>
        <v/>
      </c>
      <c r="N141" s="18" t="str">
        <f t="shared" si="125"/>
        <v/>
      </c>
      <c r="O141" s="18" t="str">
        <f t="shared" si="125"/>
        <v/>
      </c>
      <c r="P141" s="18" t="str">
        <f t="shared" si="125"/>
        <v/>
      </c>
      <c r="Q141" s="18" t="str">
        <f t="shared" si="125"/>
        <v/>
      </c>
      <c r="R141" s="18"/>
      <c r="S141" s="12"/>
    </row>
    <row r="142" spans="1:29" x14ac:dyDescent="0.35">
      <c r="A142" s="19" t="s">
        <v>823</v>
      </c>
      <c r="B142" s="77">
        <v>2</v>
      </c>
      <c r="C142" s="20" t="str">
        <f t="shared" si="123"/>
        <v>Izzy Stefanutto</v>
      </c>
      <c r="D142" s="20" t="str">
        <f t="shared" si="124"/>
        <v>St Albans</v>
      </c>
      <c r="E142" s="155">
        <v>4.2300000000000004</v>
      </c>
      <c r="F142" s="146">
        <f>Decsheets!$V$6</f>
        <v>5</v>
      </c>
      <c r="H142" s="12"/>
      <c r="I142" s="22"/>
      <c r="J142" s="18">
        <f t="shared" si="125"/>
        <v>5</v>
      </c>
      <c r="K142" s="18" t="str">
        <f t="shared" si="125"/>
        <v/>
      </c>
      <c r="L142" s="18" t="str">
        <f t="shared" si="125"/>
        <v/>
      </c>
      <c r="M142" s="18" t="str">
        <f t="shared" si="125"/>
        <v/>
      </c>
      <c r="N142" s="18" t="str">
        <f t="shared" si="125"/>
        <v/>
      </c>
      <c r="O142" s="18" t="str">
        <f t="shared" si="125"/>
        <v/>
      </c>
      <c r="P142" s="18" t="str">
        <f t="shared" si="125"/>
        <v/>
      </c>
      <c r="Q142" s="18" t="str">
        <f t="shared" si="125"/>
        <v/>
      </c>
      <c r="R142" s="18"/>
      <c r="S142" s="12"/>
    </row>
    <row r="143" spans="1:29" x14ac:dyDescent="0.35">
      <c r="A143" s="19" t="s">
        <v>824</v>
      </c>
      <c r="B143" s="77">
        <v>3</v>
      </c>
      <c r="C143" s="20" t="str">
        <f t="shared" si="123"/>
        <v xml:space="preserve">Rebecca Wheeler Henry </v>
      </c>
      <c r="D143" s="20" t="str">
        <f t="shared" si="124"/>
        <v>Shaftesbury</v>
      </c>
      <c r="E143" s="155">
        <v>3.51</v>
      </c>
      <c r="F143" s="146">
        <f>Decsheets!$V$7</f>
        <v>4</v>
      </c>
      <c r="H143" s="12"/>
      <c r="I143" s="22"/>
      <c r="J143" s="18" t="str">
        <f t="shared" si="125"/>
        <v/>
      </c>
      <c r="K143" s="18" t="str">
        <f t="shared" si="125"/>
        <v/>
      </c>
      <c r="L143" s="18" t="str">
        <f t="shared" si="125"/>
        <v/>
      </c>
      <c r="M143" s="18" t="str">
        <f t="shared" si="125"/>
        <v/>
      </c>
      <c r="N143" s="18">
        <f t="shared" si="125"/>
        <v>4</v>
      </c>
      <c r="O143" s="18" t="str">
        <f t="shared" si="125"/>
        <v/>
      </c>
      <c r="P143" s="18" t="str">
        <f t="shared" si="125"/>
        <v/>
      </c>
      <c r="Q143" s="18" t="str">
        <f t="shared" si="125"/>
        <v/>
      </c>
      <c r="R143" s="18"/>
      <c r="S143" s="12"/>
    </row>
    <row r="144" spans="1:29" x14ac:dyDescent="0.35">
      <c r="A144" s="19"/>
      <c r="B144" s="77" t="s">
        <v>23</v>
      </c>
      <c r="C144" s="20" t="str">
        <f t="shared" si="123"/>
        <v/>
      </c>
      <c r="D144" s="20" t="str">
        <f t="shared" si="124"/>
        <v/>
      </c>
      <c r="E144" s="155" t="s">
        <v>296</v>
      </c>
      <c r="F144" s="146">
        <f>Decsheets!$V$8</f>
        <v>3</v>
      </c>
      <c r="H144" s="12"/>
      <c r="I144" s="22"/>
      <c r="J144" s="18" t="str">
        <f t="shared" si="125"/>
        <v/>
      </c>
      <c r="K144" s="18" t="str">
        <f t="shared" si="125"/>
        <v/>
      </c>
      <c r="L144" s="18" t="str">
        <f t="shared" si="125"/>
        <v/>
      </c>
      <c r="M144" s="18" t="str">
        <f t="shared" si="125"/>
        <v/>
      </c>
      <c r="N144" s="18" t="str">
        <f t="shared" si="125"/>
        <v/>
      </c>
      <c r="O144" s="18" t="str">
        <f t="shared" si="125"/>
        <v/>
      </c>
      <c r="P144" s="18" t="str">
        <f t="shared" si="125"/>
        <v/>
      </c>
      <c r="Q144" s="18" t="str">
        <f t="shared" si="125"/>
        <v/>
      </c>
      <c r="R144" s="18"/>
      <c r="S144" s="12"/>
    </row>
    <row r="145" spans="1:29" x14ac:dyDescent="0.35">
      <c r="A145" s="19"/>
      <c r="B145" s="77" t="s">
        <v>24</v>
      </c>
      <c r="C145" s="20" t="str">
        <f t="shared" si="123"/>
        <v/>
      </c>
      <c r="D145" s="20" t="str">
        <f t="shared" si="124"/>
        <v/>
      </c>
      <c r="E145" s="155" t="s">
        <v>296</v>
      </c>
      <c r="F145" s="146">
        <f>Decsheets!$V$9</f>
        <v>2</v>
      </c>
      <c r="H145" s="12"/>
      <c r="I145" s="22"/>
      <c r="J145" s="18" t="str">
        <f t="shared" si="125"/>
        <v/>
      </c>
      <c r="K145" s="18" t="str">
        <f t="shared" si="125"/>
        <v/>
      </c>
      <c r="L145" s="18" t="str">
        <f t="shared" si="125"/>
        <v/>
      </c>
      <c r="M145" s="18" t="str">
        <f t="shared" si="125"/>
        <v/>
      </c>
      <c r="N145" s="18" t="str">
        <f t="shared" si="125"/>
        <v/>
      </c>
      <c r="O145" s="18" t="str">
        <f t="shared" si="125"/>
        <v/>
      </c>
      <c r="P145" s="18" t="str">
        <f t="shared" si="125"/>
        <v/>
      </c>
      <c r="Q145" s="18" t="str">
        <f t="shared" si="125"/>
        <v/>
      </c>
      <c r="R145" s="18"/>
      <c r="S145" s="12"/>
      <c r="W145" s="169"/>
      <c r="X145" s="169"/>
      <c r="Y145" s="170"/>
      <c r="Z145" s="169"/>
      <c r="AA145" s="169"/>
      <c r="AB145" s="169"/>
      <c r="AC145" s="170"/>
    </row>
    <row r="146" spans="1:29" x14ac:dyDescent="0.35">
      <c r="A146" s="19"/>
      <c r="B146" s="77" t="s">
        <v>25</v>
      </c>
      <c r="C146" s="20" t="str">
        <f t="shared" si="123"/>
        <v/>
      </c>
      <c r="D146" s="20" t="str">
        <f t="shared" si="124"/>
        <v/>
      </c>
      <c r="E146" s="155" t="s">
        <v>296</v>
      </c>
      <c r="F146" s="146">
        <f>Decsheets!$V$10</f>
        <v>1</v>
      </c>
      <c r="H146" s="12"/>
      <c r="I146" s="22"/>
      <c r="J146" s="18" t="str">
        <f t="shared" si="125"/>
        <v/>
      </c>
      <c r="K146" s="18" t="str">
        <f t="shared" si="125"/>
        <v/>
      </c>
      <c r="L146" s="18" t="str">
        <f t="shared" si="125"/>
        <v/>
      </c>
      <c r="M146" s="18" t="str">
        <f t="shared" si="125"/>
        <v/>
      </c>
      <c r="N146" s="18" t="str">
        <f t="shared" si="125"/>
        <v/>
      </c>
      <c r="O146" s="18" t="str">
        <f t="shared" si="125"/>
        <v/>
      </c>
      <c r="P146" s="18" t="str">
        <f t="shared" si="125"/>
        <v/>
      </c>
      <c r="Q146" s="18" t="str">
        <f t="shared" si="125"/>
        <v/>
      </c>
      <c r="R146" s="18"/>
      <c r="S146" s="12"/>
    </row>
    <row r="147" spans="1:29" x14ac:dyDescent="0.35">
      <c r="A147" s="19"/>
      <c r="B147" s="77">
        <v>7</v>
      </c>
      <c r="C147" s="20" t="str">
        <f t="shared" si="123"/>
        <v/>
      </c>
      <c r="D147" s="20" t="str">
        <f t="shared" si="124"/>
        <v/>
      </c>
      <c r="E147" s="155" t="s">
        <v>296</v>
      </c>
      <c r="F147" s="146">
        <v>1</v>
      </c>
      <c r="H147" s="12"/>
      <c r="I147" s="22"/>
      <c r="J147" s="18" t="str">
        <f t="shared" si="125"/>
        <v/>
      </c>
      <c r="K147" s="18" t="str">
        <f t="shared" si="125"/>
        <v/>
      </c>
      <c r="L147" s="18" t="str">
        <f t="shared" si="125"/>
        <v/>
      </c>
      <c r="M147" s="18" t="str">
        <f t="shared" si="125"/>
        <v/>
      </c>
      <c r="N147" s="18" t="str">
        <f t="shared" si="125"/>
        <v/>
      </c>
      <c r="O147" s="18" t="str">
        <f t="shared" si="125"/>
        <v/>
      </c>
      <c r="P147" s="18" t="str">
        <f t="shared" si="125"/>
        <v/>
      </c>
      <c r="Q147" s="18" t="str">
        <f t="shared" si="125"/>
        <v/>
      </c>
      <c r="R147" s="18">
        <f>SUM(Decsheets!$V$5:$V$13)-(SUM(J141:P147))</f>
        <v>6</v>
      </c>
      <c r="S147" s="12"/>
    </row>
    <row r="148" spans="1:29" s="2" customFormat="1" x14ac:dyDescent="0.35">
      <c r="A148" s="28" t="s">
        <v>9</v>
      </c>
      <c r="B148" s="76"/>
      <c r="C148" s="23" t="s">
        <v>150</v>
      </c>
      <c r="D148" s="26"/>
      <c r="E148" s="186" t="s">
        <v>296</v>
      </c>
      <c r="F148" s="144"/>
      <c r="H148" s="12"/>
      <c r="I148" s="12"/>
      <c r="J148" s="18"/>
      <c r="K148" s="18"/>
      <c r="L148" s="18"/>
      <c r="M148" s="18"/>
      <c r="N148" s="18"/>
      <c r="O148" s="18"/>
      <c r="P148" s="18"/>
      <c r="Q148" s="18"/>
      <c r="R148" s="18"/>
      <c r="S148" s="12" t="s">
        <v>39</v>
      </c>
      <c r="W148" s="167"/>
      <c r="X148" s="167"/>
      <c r="Y148" s="168"/>
      <c r="Z148" s="167"/>
      <c r="AA148" s="167"/>
      <c r="AB148" s="167"/>
      <c r="AC148" s="168"/>
    </row>
    <row r="149" spans="1:29" x14ac:dyDescent="0.35">
      <c r="A149" s="19" t="s">
        <v>425</v>
      </c>
      <c r="B149" s="77">
        <v>1</v>
      </c>
      <c r="C149" s="20" t="str">
        <f t="shared" ref="C149:C155" si="126">IF(A149="","",VLOOKUP($A$148,IF(LEN(A149)=2,SWB,SWA),VLOOKUP(LEFT(A149,1),club,6,FALSE),FALSE))</f>
        <v>Maia Smith</v>
      </c>
      <c r="D149" s="20" t="str">
        <f t="shared" ref="D149:D155" si="127">IF(A149="","",VLOOKUP(LEFT(A149,1),club,2,FALSE))</f>
        <v>St Albans</v>
      </c>
      <c r="E149" s="155">
        <v>10.37</v>
      </c>
      <c r="F149" s="146">
        <f>Decsheets!$V$5</f>
        <v>6</v>
      </c>
      <c r="H149" s="12"/>
      <c r="I149" s="22"/>
      <c r="J149" s="18">
        <f t="shared" ref="J149:Q155" si="128">IF($A149="","",IF(LEFT($A149,1)=J$12,$F149,""))</f>
        <v>6</v>
      </c>
      <c r="K149" s="18" t="str">
        <f t="shared" si="128"/>
        <v/>
      </c>
      <c r="L149" s="18" t="str">
        <f t="shared" si="128"/>
        <v/>
      </c>
      <c r="M149" s="18" t="str">
        <f t="shared" si="128"/>
        <v/>
      </c>
      <c r="N149" s="18" t="str">
        <f t="shared" si="128"/>
        <v/>
      </c>
      <c r="O149" s="18" t="str">
        <f t="shared" si="128"/>
        <v/>
      </c>
      <c r="P149" s="18" t="str">
        <f t="shared" si="128"/>
        <v/>
      </c>
      <c r="Q149" s="18" t="str">
        <f t="shared" si="128"/>
        <v/>
      </c>
      <c r="R149" s="18"/>
      <c r="S149" s="12"/>
    </row>
    <row r="150" spans="1:29" x14ac:dyDescent="0.35">
      <c r="A150" s="19"/>
      <c r="B150" s="77">
        <v>2</v>
      </c>
      <c r="C150" s="20" t="str">
        <f t="shared" si="126"/>
        <v/>
      </c>
      <c r="D150" s="20" t="str">
        <f t="shared" si="127"/>
        <v/>
      </c>
      <c r="E150" s="155" t="s">
        <v>296</v>
      </c>
      <c r="F150" s="146">
        <f>Decsheets!$V$6</f>
        <v>5</v>
      </c>
      <c r="H150" s="12"/>
      <c r="I150" s="22"/>
      <c r="J150" s="18" t="str">
        <f t="shared" si="128"/>
        <v/>
      </c>
      <c r="K150" s="18" t="str">
        <f t="shared" si="128"/>
        <v/>
      </c>
      <c r="L150" s="18" t="str">
        <f t="shared" si="128"/>
        <v/>
      </c>
      <c r="M150" s="18" t="str">
        <f t="shared" si="128"/>
        <v/>
      </c>
      <c r="N150" s="18" t="str">
        <f t="shared" si="128"/>
        <v/>
      </c>
      <c r="O150" s="18" t="str">
        <f t="shared" si="128"/>
        <v/>
      </c>
      <c r="P150" s="18" t="str">
        <f t="shared" si="128"/>
        <v/>
      </c>
      <c r="Q150" s="18" t="str">
        <f t="shared" si="128"/>
        <v/>
      </c>
      <c r="R150" s="18"/>
      <c r="S150" s="12"/>
    </row>
    <row r="151" spans="1:29" x14ac:dyDescent="0.35">
      <c r="A151" s="19"/>
      <c r="B151" s="77">
        <v>3</v>
      </c>
      <c r="C151" s="20" t="str">
        <f t="shared" si="126"/>
        <v/>
      </c>
      <c r="D151" s="20" t="str">
        <f t="shared" si="127"/>
        <v/>
      </c>
      <c r="E151" s="155" t="s">
        <v>296</v>
      </c>
      <c r="F151" s="146">
        <f>Decsheets!$V$7</f>
        <v>4</v>
      </c>
      <c r="H151" s="12"/>
      <c r="I151" s="22"/>
      <c r="J151" s="18" t="str">
        <f t="shared" si="128"/>
        <v/>
      </c>
      <c r="K151" s="18" t="str">
        <f t="shared" si="128"/>
        <v/>
      </c>
      <c r="L151" s="18" t="str">
        <f t="shared" si="128"/>
        <v/>
      </c>
      <c r="M151" s="18" t="str">
        <f t="shared" si="128"/>
        <v/>
      </c>
      <c r="N151" s="18" t="str">
        <f t="shared" si="128"/>
        <v/>
      </c>
      <c r="O151" s="18" t="str">
        <f t="shared" si="128"/>
        <v/>
      </c>
      <c r="P151" s="18" t="str">
        <f t="shared" si="128"/>
        <v/>
      </c>
      <c r="Q151" s="18" t="str">
        <f t="shared" si="128"/>
        <v/>
      </c>
      <c r="R151" s="18"/>
      <c r="S151" s="12"/>
    </row>
    <row r="152" spans="1:29" x14ac:dyDescent="0.35">
      <c r="A152" s="19"/>
      <c r="B152" s="77" t="s">
        <v>23</v>
      </c>
      <c r="C152" s="20" t="str">
        <f t="shared" si="126"/>
        <v/>
      </c>
      <c r="D152" s="20" t="str">
        <f t="shared" si="127"/>
        <v/>
      </c>
      <c r="E152" s="155" t="s">
        <v>296</v>
      </c>
      <c r="F152" s="146">
        <f>Decsheets!$V$8</f>
        <v>3</v>
      </c>
      <c r="H152" s="12"/>
      <c r="I152" s="22"/>
      <c r="J152" s="18" t="str">
        <f t="shared" si="128"/>
        <v/>
      </c>
      <c r="K152" s="18" t="str">
        <f t="shared" si="128"/>
        <v/>
      </c>
      <c r="L152" s="18" t="str">
        <f t="shared" si="128"/>
        <v/>
      </c>
      <c r="M152" s="18" t="str">
        <f t="shared" si="128"/>
        <v/>
      </c>
      <c r="N152" s="18" t="str">
        <f t="shared" si="128"/>
        <v/>
      </c>
      <c r="O152" s="18" t="str">
        <f t="shared" si="128"/>
        <v/>
      </c>
      <c r="P152" s="18" t="str">
        <f t="shared" si="128"/>
        <v/>
      </c>
      <c r="Q152" s="18" t="str">
        <f t="shared" si="128"/>
        <v/>
      </c>
      <c r="R152" s="18"/>
      <c r="S152" s="12"/>
    </row>
    <row r="153" spans="1:29" x14ac:dyDescent="0.35">
      <c r="A153" s="19"/>
      <c r="B153" s="77" t="s">
        <v>24</v>
      </c>
      <c r="C153" s="20" t="str">
        <f t="shared" si="126"/>
        <v/>
      </c>
      <c r="D153" s="20" t="str">
        <f t="shared" si="127"/>
        <v/>
      </c>
      <c r="E153" s="155" t="s">
        <v>296</v>
      </c>
      <c r="F153" s="146">
        <f>Decsheets!$V$9</f>
        <v>2</v>
      </c>
      <c r="H153" s="12"/>
      <c r="I153" s="22"/>
      <c r="J153" s="18" t="str">
        <f t="shared" si="128"/>
        <v/>
      </c>
      <c r="K153" s="18" t="str">
        <f t="shared" si="128"/>
        <v/>
      </c>
      <c r="L153" s="18" t="str">
        <f t="shared" si="128"/>
        <v/>
      </c>
      <c r="M153" s="18" t="str">
        <f t="shared" si="128"/>
        <v/>
      </c>
      <c r="N153" s="18" t="str">
        <f t="shared" si="128"/>
        <v/>
      </c>
      <c r="O153" s="18" t="str">
        <f t="shared" si="128"/>
        <v/>
      </c>
      <c r="P153" s="18" t="str">
        <f t="shared" si="128"/>
        <v/>
      </c>
      <c r="Q153" s="18" t="str">
        <f t="shared" si="128"/>
        <v/>
      </c>
      <c r="R153" s="18"/>
      <c r="S153" s="12"/>
      <c r="W153" s="169"/>
      <c r="X153" s="169"/>
      <c r="Y153" s="170"/>
      <c r="Z153" s="169"/>
      <c r="AA153" s="169"/>
      <c r="AB153" s="169"/>
      <c r="AC153" s="170"/>
    </row>
    <row r="154" spans="1:29" x14ac:dyDescent="0.35">
      <c r="A154" s="19"/>
      <c r="B154" s="77" t="s">
        <v>25</v>
      </c>
      <c r="C154" s="20" t="str">
        <f t="shared" si="126"/>
        <v/>
      </c>
      <c r="D154" s="20" t="str">
        <f t="shared" si="127"/>
        <v/>
      </c>
      <c r="E154" s="155" t="s">
        <v>296</v>
      </c>
      <c r="F154" s="146">
        <f>Decsheets!$V$10</f>
        <v>1</v>
      </c>
      <c r="H154" s="12"/>
      <c r="I154" s="22"/>
      <c r="J154" s="18" t="str">
        <f t="shared" si="128"/>
        <v/>
      </c>
      <c r="K154" s="18" t="str">
        <f t="shared" si="128"/>
        <v/>
      </c>
      <c r="L154" s="18" t="str">
        <f t="shared" si="128"/>
        <v/>
      </c>
      <c r="M154" s="18" t="str">
        <f t="shared" si="128"/>
        <v/>
      </c>
      <c r="N154" s="18" t="str">
        <f t="shared" si="128"/>
        <v/>
      </c>
      <c r="O154" s="18" t="str">
        <f t="shared" si="128"/>
        <v/>
      </c>
      <c r="P154" s="18" t="str">
        <f t="shared" si="128"/>
        <v/>
      </c>
      <c r="Q154" s="18" t="str">
        <f t="shared" si="128"/>
        <v/>
      </c>
      <c r="R154" s="18"/>
      <c r="S154" s="12"/>
    </row>
    <row r="155" spans="1:29" x14ac:dyDescent="0.35">
      <c r="A155" s="19"/>
      <c r="B155" s="77">
        <v>7</v>
      </c>
      <c r="C155" s="20" t="str">
        <f t="shared" si="126"/>
        <v/>
      </c>
      <c r="D155" s="20" t="str">
        <f t="shared" si="127"/>
        <v/>
      </c>
      <c r="E155" s="155" t="s">
        <v>296</v>
      </c>
      <c r="F155" s="146">
        <v>1</v>
      </c>
      <c r="H155" s="12"/>
      <c r="I155" s="22"/>
      <c r="J155" s="18" t="str">
        <f t="shared" si="128"/>
        <v/>
      </c>
      <c r="K155" s="18" t="str">
        <f t="shared" si="128"/>
        <v/>
      </c>
      <c r="L155" s="18" t="str">
        <f t="shared" si="128"/>
        <v/>
      </c>
      <c r="M155" s="18" t="str">
        <f t="shared" si="128"/>
        <v/>
      </c>
      <c r="N155" s="18" t="str">
        <f t="shared" si="128"/>
        <v/>
      </c>
      <c r="O155" s="18" t="str">
        <f t="shared" si="128"/>
        <v/>
      </c>
      <c r="P155" s="18" t="str">
        <f t="shared" si="128"/>
        <v/>
      </c>
      <c r="Q155" s="18" t="str">
        <f t="shared" si="128"/>
        <v/>
      </c>
      <c r="R155" s="18">
        <f>SUM(Decsheets!$V$5:$V$13)-(SUM(J149:P155))</f>
        <v>15</v>
      </c>
      <c r="S155" s="12"/>
    </row>
    <row r="156" spans="1:29" s="2" customFormat="1" x14ac:dyDescent="0.35">
      <c r="A156" s="28" t="s">
        <v>9</v>
      </c>
      <c r="B156" s="76"/>
      <c r="C156" s="23" t="s">
        <v>151</v>
      </c>
      <c r="D156" s="26"/>
      <c r="E156" s="186" t="s">
        <v>296</v>
      </c>
      <c r="F156" s="144"/>
      <c r="H156" s="12"/>
      <c r="I156" s="12"/>
      <c r="J156" s="18"/>
      <c r="K156" s="18"/>
      <c r="L156" s="18"/>
      <c r="M156" s="18"/>
      <c r="N156" s="18"/>
      <c r="O156" s="18"/>
      <c r="P156" s="18"/>
      <c r="Q156" s="18"/>
      <c r="R156" s="18"/>
      <c r="S156" s="12" t="s">
        <v>40</v>
      </c>
      <c r="W156" s="167"/>
      <c r="X156" s="167"/>
      <c r="Y156" s="168"/>
      <c r="Z156" s="167"/>
      <c r="AA156" s="167"/>
      <c r="AB156" s="167"/>
      <c r="AC156" s="168"/>
    </row>
    <row r="157" spans="1:29" x14ac:dyDescent="0.35">
      <c r="A157" s="19" t="s">
        <v>823</v>
      </c>
      <c r="B157" s="77">
        <v>1</v>
      </c>
      <c r="C157" s="20" t="str">
        <f t="shared" ref="C157:C163" si="129">IF(A157="","",VLOOKUP($A$156,IF(LEN(A157)=2,SWB,SWA),VLOOKUP(LEFT(A157,1),club,6,FALSE),FALSE))</f>
        <v>Izzy Stefanutto</v>
      </c>
      <c r="D157" s="20" t="str">
        <f t="shared" ref="D157:D163" si="130">IF(A157="","",VLOOKUP(LEFT(A157,1),club,2,FALSE))</f>
        <v>St Albans</v>
      </c>
      <c r="E157" s="155">
        <v>9.01</v>
      </c>
      <c r="F157" s="146">
        <f>Decsheets!$V$5</f>
        <v>6</v>
      </c>
      <c r="H157" s="12"/>
      <c r="I157" s="22"/>
      <c r="J157" s="18">
        <f t="shared" ref="J157:Q163" si="131">IF($A157="","",IF(LEFT($A157,1)=J$12,$F157,""))</f>
        <v>6</v>
      </c>
      <c r="K157" s="18" t="str">
        <f t="shared" si="131"/>
        <v/>
      </c>
      <c r="L157" s="18" t="str">
        <f t="shared" si="131"/>
        <v/>
      </c>
      <c r="M157" s="18" t="str">
        <f t="shared" si="131"/>
        <v/>
      </c>
      <c r="N157" s="18" t="str">
        <f t="shared" si="131"/>
        <v/>
      </c>
      <c r="O157" s="18" t="str">
        <f t="shared" si="131"/>
        <v/>
      </c>
      <c r="P157" s="18" t="str">
        <f t="shared" si="131"/>
        <v/>
      </c>
      <c r="Q157" s="18" t="str">
        <f t="shared" si="131"/>
        <v/>
      </c>
      <c r="R157" s="18"/>
      <c r="S157" s="12"/>
    </row>
    <row r="158" spans="1:29" x14ac:dyDescent="0.35">
      <c r="A158" s="19"/>
      <c r="B158" s="77">
        <v>2</v>
      </c>
      <c r="C158" s="20" t="str">
        <f t="shared" si="129"/>
        <v/>
      </c>
      <c r="D158" s="20" t="str">
        <f t="shared" si="130"/>
        <v/>
      </c>
      <c r="E158" s="155" t="s">
        <v>296</v>
      </c>
      <c r="F158" s="146">
        <f>Decsheets!$V$6</f>
        <v>5</v>
      </c>
      <c r="H158" s="12"/>
      <c r="I158" s="22"/>
      <c r="J158" s="18" t="str">
        <f t="shared" si="131"/>
        <v/>
      </c>
      <c r="K158" s="18" t="str">
        <f t="shared" si="131"/>
        <v/>
      </c>
      <c r="L158" s="18" t="str">
        <f t="shared" si="131"/>
        <v/>
      </c>
      <c r="M158" s="18" t="str">
        <f t="shared" si="131"/>
        <v/>
      </c>
      <c r="N158" s="18" t="str">
        <f t="shared" si="131"/>
        <v/>
      </c>
      <c r="O158" s="18" t="str">
        <f t="shared" si="131"/>
        <v/>
      </c>
      <c r="P158" s="18" t="str">
        <f t="shared" si="131"/>
        <v/>
      </c>
      <c r="Q158" s="18" t="str">
        <f t="shared" si="131"/>
        <v/>
      </c>
      <c r="R158" s="18"/>
      <c r="S158" s="12"/>
    </row>
    <row r="159" spans="1:29" x14ac:dyDescent="0.35">
      <c r="A159" s="19"/>
      <c r="B159" s="77">
        <v>3</v>
      </c>
      <c r="C159" s="20" t="str">
        <f t="shared" si="129"/>
        <v/>
      </c>
      <c r="D159" s="20" t="str">
        <f t="shared" si="130"/>
        <v/>
      </c>
      <c r="E159" s="155" t="s">
        <v>296</v>
      </c>
      <c r="F159" s="146">
        <f>Decsheets!$V$7</f>
        <v>4</v>
      </c>
      <c r="H159" s="12"/>
      <c r="I159" s="22"/>
      <c r="J159" s="18" t="str">
        <f t="shared" si="131"/>
        <v/>
      </c>
      <c r="K159" s="18" t="str">
        <f t="shared" si="131"/>
        <v/>
      </c>
      <c r="L159" s="18" t="str">
        <f t="shared" si="131"/>
        <v/>
      </c>
      <c r="M159" s="18" t="str">
        <f t="shared" si="131"/>
        <v/>
      </c>
      <c r="N159" s="18" t="str">
        <f t="shared" si="131"/>
        <v/>
      </c>
      <c r="O159" s="18" t="str">
        <f t="shared" si="131"/>
        <v/>
      </c>
      <c r="P159" s="18" t="str">
        <f t="shared" si="131"/>
        <v/>
      </c>
      <c r="Q159" s="18" t="str">
        <f t="shared" si="131"/>
        <v/>
      </c>
      <c r="R159" s="18"/>
      <c r="S159" s="12"/>
    </row>
    <row r="160" spans="1:29" x14ac:dyDescent="0.35">
      <c r="A160" s="19"/>
      <c r="B160" s="77" t="s">
        <v>23</v>
      </c>
      <c r="C160" s="20" t="str">
        <f t="shared" si="129"/>
        <v/>
      </c>
      <c r="D160" s="20" t="str">
        <f t="shared" si="130"/>
        <v/>
      </c>
      <c r="E160" s="155" t="s">
        <v>296</v>
      </c>
      <c r="F160" s="146">
        <f>Decsheets!$V$8</f>
        <v>3</v>
      </c>
      <c r="H160" s="12"/>
      <c r="I160" s="22"/>
      <c r="J160" s="18" t="str">
        <f t="shared" si="131"/>
        <v/>
      </c>
      <c r="K160" s="18" t="str">
        <f t="shared" si="131"/>
        <v/>
      </c>
      <c r="L160" s="18" t="str">
        <f t="shared" si="131"/>
        <v/>
      </c>
      <c r="M160" s="18" t="str">
        <f t="shared" si="131"/>
        <v/>
      </c>
      <c r="N160" s="18" t="str">
        <f t="shared" si="131"/>
        <v/>
      </c>
      <c r="O160" s="18" t="str">
        <f t="shared" si="131"/>
        <v/>
      </c>
      <c r="P160" s="18" t="str">
        <f t="shared" si="131"/>
        <v/>
      </c>
      <c r="Q160" s="18" t="str">
        <f t="shared" si="131"/>
        <v/>
      </c>
      <c r="R160" s="18"/>
      <c r="S160" s="12"/>
    </row>
    <row r="161" spans="1:29" x14ac:dyDescent="0.35">
      <c r="A161" s="19"/>
      <c r="B161" s="77" t="s">
        <v>24</v>
      </c>
      <c r="C161" s="20" t="str">
        <f t="shared" si="129"/>
        <v/>
      </c>
      <c r="D161" s="20" t="str">
        <f t="shared" si="130"/>
        <v/>
      </c>
      <c r="E161" s="155" t="s">
        <v>296</v>
      </c>
      <c r="F161" s="146">
        <f>Decsheets!$V$9</f>
        <v>2</v>
      </c>
      <c r="H161" s="12"/>
      <c r="I161" s="22"/>
      <c r="J161" s="18" t="str">
        <f t="shared" si="131"/>
        <v/>
      </c>
      <c r="K161" s="18" t="str">
        <f t="shared" si="131"/>
        <v/>
      </c>
      <c r="L161" s="18" t="str">
        <f t="shared" si="131"/>
        <v/>
      </c>
      <c r="M161" s="18" t="str">
        <f t="shared" si="131"/>
        <v/>
      </c>
      <c r="N161" s="18" t="str">
        <f t="shared" si="131"/>
        <v/>
      </c>
      <c r="O161" s="18" t="str">
        <f t="shared" si="131"/>
        <v/>
      </c>
      <c r="P161" s="18" t="str">
        <f t="shared" si="131"/>
        <v/>
      </c>
      <c r="Q161" s="18" t="str">
        <f t="shared" si="131"/>
        <v/>
      </c>
      <c r="R161" s="18"/>
      <c r="S161" s="12"/>
      <c r="W161" s="169"/>
      <c r="X161" s="169"/>
      <c r="Y161" s="170"/>
      <c r="Z161" s="169"/>
      <c r="AA161" s="169"/>
      <c r="AB161" s="169"/>
      <c r="AC161" s="170"/>
    </row>
    <row r="162" spans="1:29" x14ac:dyDescent="0.35">
      <c r="A162" s="19"/>
      <c r="B162" s="77" t="s">
        <v>25</v>
      </c>
      <c r="C162" s="20" t="str">
        <f t="shared" si="129"/>
        <v/>
      </c>
      <c r="D162" s="20" t="str">
        <f t="shared" si="130"/>
        <v/>
      </c>
      <c r="E162" s="155" t="s">
        <v>296</v>
      </c>
      <c r="F162" s="146">
        <f>Decsheets!$V$10</f>
        <v>1</v>
      </c>
      <c r="H162" s="12"/>
      <c r="I162" s="22"/>
      <c r="J162" s="18" t="str">
        <f t="shared" si="131"/>
        <v/>
      </c>
      <c r="K162" s="18" t="str">
        <f t="shared" si="131"/>
        <v/>
      </c>
      <c r="L162" s="18" t="str">
        <f t="shared" si="131"/>
        <v/>
      </c>
      <c r="M162" s="18" t="str">
        <f t="shared" si="131"/>
        <v/>
      </c>
      <c r="N162" s="18" t="str">
        <f t="shared" si="131"/>
        <v/>
      </c>
      <c r="O162" s="18" t="str">
        <f t="shared" si="131"/>
        <v/>
      </c>
      <c r="P162" s="18" t="str">
        <f t="shared" si="131"/>
        <v/>
      </c>
      <c r="Q162" s="18" t="str">
        <f t="shared" si="131"/>
        <v/>
      </c>
      <c r="R162" s="18"/>
      <c r="S162" s="12"/>
    </row>
    <row r="163" spans="1:29" x14ac:dyDescent="0.35">
      <c r="A163" s="19"/>
      <c r="B163" s="77">
        <v>7</v>
      </c>
      <c r="C163" s="20" t="str">
        <f t="shared" si="129"/>
        <v/>
      </c>
      <c r="D163" s="20" t="str">
        <f t="shared" si="130"/>
        <v/>
      </c>
      <c r="E163" s="155" t="s">
        <v>296</v>
      </c>
      <c r="F163" s="146">
        <v>1</v>
      </c>
      <c r="H163" s="12"/>
      <c r="I163" s="22"/>
      <c r="J163" s="18" t="str">
        <f t="shared" si="131"/>
        <v/>
      </c>
      <c r="K163" s="18" t="str">
        <f t="shared" si="131"/>
        <v/>
      </c>
      <c r="L163" s="18" t="str">
        <f t="shared" si="131"/>
        <v/>
      </c>
      <c r="M163" s="18" t="str">
        <f t="shared" si="131"/>
        <v/>
      </c>
      <c r="N163" s="18" t="str">
        <f t="shared" si="131"/>
        <v/>
      </c>
      <c r="O163" s="18" t="str">
        <f t="shared" si="131"/>
        <v/>
      </c>
      <c r="P163" s="18" t="str">
        <f t="shared" si="131"/>
        <v/>
      </c>
      <c r="Q163" s="18" t="str">
        <f t="shared" si="131"/>
        <v/>
      </c>
      <c r="R163" s="18">
        <f>SUM(Decsheets!$V$5:$V$13)-(SUM(J157:P163))</f>
        <v>15</v>
      </c>
      <c r="S163" s="12"/>
    </row>
    <row r="164" spans="1:29" s="2" customFormat="1" x14ac:dyDescent="0.35">
      <c r="A164" s="28" t="s">
        <v>10</v>
      </c>
      <c r="B164" s="76"/>
      <c r="C164" s="23" t="s">
        <v>152</v>
      </c>
      <c r="D164" s="26"/>
      <c r="E164" s="186" t="s">
        <v>296</v>
      </c>
      <c r="F164" s="144"/>
      <c r="G164" s="12"/>
      <c r="H164" s="12"/>
      <c r="I164" s="12"/>
      <c r="J164" s="18"/>
      <c r="K164" s="18"/>
      <c r="L164" s="18"/>
      <c r="M164" s="18"/>
      <c r="N164" s="18"/>
      <c r="O164" s="18"/>
      <c r="P164" s="18"/>
      <c r="Q164" s="18"/>
      <c r="R164" s="18"/>
      <c r="S164" s="12" t="s">
        <v>41</v>
      </c>
      <c r="W164" s="167"/>
      <c r="X164" s="167"/>
      <c r="Y164" s="168"/>
      <c r="Z164" s="167"/>
      <c r="AA164" s="167"/>
      <c r="AB164" s="167"/>
      <c r="AC164" s="168"/>
    </row>
    <row r="165" spans="1:29" x14ac:dyDescent="0.35">
      <c r="A165" s="19" t="s">
        <v>432</v>
      </c>
      <c r="B165" s="77">
        <v>1</v>
      </c>
      <c r="C165" s="20" t="str">
        <f t="shared" ref="C165:C171" si="132">IF(A165="","",VLOOKUP($A$164,IF(LEN(A165)=2,SWB,SWA),VLOOKUP(LEFT(A165,1),club,6,FALSE),FALSE))</f>
        <v>Krystal Powley</v>
      </c>
      <c r="D165" s="20" t="str">
        <f t="shared" ref="D165:D171" si="133">IF(A165="","",VLOOKUP(LEFT(A165,1),club,2,FALSE))</f>
        <v>Dacorum &amp; T</v>
      </c>
      <c r="E165" s="155">
        <v>11.54</v>
      </c>
      <c r="F165" s="146">
        <f>Decsheets!$V$5</f>
        <v>6</v>
      </c>
      <c r="G165" s="12"/>
      <c r="H165" s="12"/>
      <c r="I165" s="22"/>
      <c r="J165" s="18" t="str">
        <f t="shared" ref="J165:Q171" si="134">IF($A165="","",IF(LEFT($A165,1)=J$12,$F165,""))</f>
        <v/>
      </c>
      <c r="K165" s="18" t="str">
        <f t="shared" si="134"/>
        <v/>
      </c>
      <c r="L165" s="18" t="str">
        <f t="shared" si="134"/>
        <v/>
      </c>
      <c r="M165" s="18">
        <f t="shared" si="134"/>
        <v>6</v>
      </c>
      <c r="N165" s="18" t="str">
        <f t="shared" si="134"/>
        <v/>
      </c>
      <c r="O165" s="18" t="str">
        <f t="shared" si="134"/>
        <v/>
      </c>
      <c r="P165" s="18" t="str">
        <f t="shared" si="134"/>
        <v/>
      </c>
      <c r="Q165" s="18" t="str">
        <f t="shared" si="134"/>
        <v/>
      </c>
      <c r="R165" s="18"/>
      <c r="S165" s="12"/>
    </row>
    <row r="166" spans="1:29" x14ac:dyDescent="0.35">
      <c r="A166" s="19" t="s">
        <v>430</v>
      </c>
      <c r="B166" s="77">
        <v>2</v>
      </c>
      <c r="C166" s="20" t="str">
        <f t="shared" si="132"/>
        <v>Louise Grenfell</v>
      </c>
      <c r="D166" s="20" t="str">
        <f t="shared" si="133"/>
        <v>Herts Phoenix</v>
      </c>
      <c r="E166" s="155">
        <v>8.86</v>
      </c>
      <c r="F166" s="146">
        <f>Decsheets!$V$6</f>
        <v>5</v>
      </c>
      <c r="G166" s="12"/>
      <c r="H166" s="12"/>
      <c r="I166" s="22"/>
      <c r="J166" s="18" t="str">
        <f t="shared" si="134"/>
        <v/>
      </c>
      <c r="K166" s="18" t="str">
        <f t="shared" si="134"/>
        <v/>
      </c>
      <c r="L166" s="18">
        <f t="shared" si="134"/>
        <v>5</v>
      </c>
      <c r="M166" s="18" t="str">
        <f t="shared" si="134"/>
        <v/>
      </c>
      <c r="N166" s="18" t="str">
        <f t="shared" si="134"/>
        <v/>
      </c>
      <c r="O166" s="18" t="str">
        <f t="shared" si="134"/>
        <v/>
      </c>
      <c r="P166" s="18" t="str">
        <f t="shared" si="134"/>
        <v/>
      </c>
      <c r="Q166" s="18" t="str">
        <f t="shared" si="134"/>
        <v/>
      </c>
      <c r="R166" s="18"/>
      <c r="S166" s="12"/>
    </row>
    <row r="167" spans="1:29" x14ac:dyDescent="0.35">
      <c r="A167" s="19" t="s">
        <v>824</v>
      </c>
      <c r="B167" s="77">
        <v>3</v>
      </c>
      <c r="C167" s="20" t="str">
        <f t="shared" si="132"/>
        <v xml:space="preserve">Naomi Ogunniyi </v>
      </c>
      <c r="D167" s="20" t="str">
        <f t="shared" si="133"/>
        <v>Shaftesbury</v>
      </c>
      <c r="E167" s="155">
        <v>8.68</v>
      </c>
      <c r="F167" s="146">
        <f>Decsheets!$V$7</f>
        <v>4</v>
      </c>
      <c r="G167" s="12"/>
      <c r="H167" s="12"/>
      <c r="I167" s="22"/>
      <c r="J167" s="18" t="str">
        <f t="shared" si="134"/>
        <v/>
      </c>
      <c r="K167" s="18" t="str">
        <f t="shared" si="134"/>
        <v/>
      </c>
      <c r="L167" s="18" t="str">
        <f t="shared" si="134"/>
        <v/>
      </c>
      <c r="M167" s="18" t="str">
        <f t="shared" si="134"/>
        <v/>
      </c>
      <c r="N167" s="18">
        <f t="shared" si="134"/>
        <v>4</v>
      </c>
      <c r="O167" s="18" t="str">
        <f t="shared" si="134"/>
        <v/>
      </c>
      <c r="P167" s="18" t="str">
        <f t="shared" si="134"/>
        <v/>
      </c>
      <c r="Q167" s="18" t="str">
        <f t="shared" si="134"/>
        <v/>
      </c>
      <c r="R167" s="18"/>
      <c r="S167" s="12"/>
    </row>
    <row r="168" spans="1:29" x14ac:dyDescent="0.35">
      <c r="A168" s="19" t="s">
        <v>425</v>
      </c>
      <c r="B168" s="77" t="s">
        <v>23</v>
      </c>
      <c r="C168" s="20" t="str">
        <f t="shared" si="132"/>
        <v>Lokyee Cheung</v>
      </c>
      <c r="D168" s="20" t="str">
        <f t="shared" si="133"/>
        <v>St Albans</v>
      </c>
      <c r="E168" s="155">
        <v>7.1</v>
      </c>
      <c r="F168" s="146">
        <f>Decsheets!$V$8</f>
        <v>3</v>
      </c>
      <c r="G168" s="12"/>
      <c r="H168" s="12"/>
      <c r="I168" s="22"/>
      <c r="J168" s="18">
        <f t="shared" si="134"/>
        <v>3</v>
      </c>
      <c r="K168" s="18" t="str">
        <f t="shared" si="134"/>
        <v/>
      </c>
      <c r="L168" s="18" t="str">
        <f t="shared" si="134"/>
        <v/>
      </c>
      <c r="M168" s="18" t="str">
        <f t="shared" si="134"/>
        <v/>
      </c>
      <c r="N168" s="18" t="str">
        <f t="shared" si="134"/>
        <v/>
      </c>
      <c r="O168" s="18" t="str">
        <f t="shared" si="134"/>
        <v/>
      </c>
      <c r="P168" s="18" t="str">
        <f t="shared" si="134"/>
        <v/>
      </c>
      <c r="Q168" s="18" t="str">
        <f t="shared" si="134"/>
        <v/>
      </c>
      <c r="R168" s="18"/>
      <c r="S168" s="12"/>
    </row>
    <row r="169" spans="1:29" x14ac:dyDescent="0.35">
      <c r="A169" s="19"/>
      <c r="B169" s="77" t="s">
        <v>24</v>
      </c>
      <c r="C169" s="20" t="str">
        <f t="shared" si="132"/>
        <v/>
      </c>
      <c r="D169" s="20" t="str">
        <f t="shared" si="133"/>
        <v/>
      </c>
      <c r="E169" s="155" t="s">
        <v>296</v>
      </c>
      <c r="F169" s="146">
        <f>Decsheets!$V$9</f>
        <v>2</v>
      </c>
      <c r="G169" s="12"/>
      <c r="H169" s="12"/>
      <c r="I169" s="22"/>
      <c r="J169" s="18" t="str">
        <f t="shared" si="134"/>
        <v/>
      </c>
      <c r="K169" s="18" t="str">
        <f t="shared" si="134"/>
        <v/>
      </c>
      <c r="L169" s="18" t="str">
        <f t="shared" si="134"/>
        <v/>
      </c>
      <c r="M169" s="18" t="str">
        <f t="shared" si="134"/>
        <v/>
      </c>
      <c r="N169" s="18" t="str">
        <f t="shared" si="134"/>
        <v/>
      </c>
      <c r="O169" s="18" t="str">
        <f t="shared" si="134"/>
        <v/>
      </c>
      <c r="P169" s="18" t="str">
        <f t="shared" si="134"/>
        <v/>
      </c>
      <c r="Q169" s="18" t="str">
        <f t="shared" si="134"/>
        <v/>
      </c>
      <c r="R169" s="18"/>
      <c r="S169" s="12"/>
      <c r="W169" s="169"/>
      <c r="X169" s="169"/>
      <c r="Y169" s="170"/>
      <c r="Z169" s="169"/>
      <c r="AA169" s="169"/>
      <c r="AB169" s="169"/>
      <c r="AC169" s="170"/>
    </row>
    <row r="170" spans="1:29" x14ac:dyDescent="0.35">
      <c r="A170" s="19"/>
      <c r="B170" s="77" t="s">
        <v>25</v>
      </c>
      <c r="C170" s="20" t="str">
        <f t="shared" si="132"/>
        <v/>
      </c>
      <c r="D170" s="20" t="str">
        <f t="shared" si="133"/>
        <v/>
      </c>
      <c r="E170" s="155" t="s">
        <v>296</v>
      </c>
      <c r="F170" s="146">
        <f>Decsheets!$V$10</f>
        <v>1</v>
      </c>
      <c r="G170" s="12"/>
      <c r="H170" s="12"/>
      <c r="I170" s="22"/>
      <c r="J170" s="18" t="str">
        <f t="shared" si="134"/>
        <v/>
      </c>
      <c r="K170" s="18" t="str">
        <f t="shared" si="134"/>
        <v/>
      </c>
      <c r="L170" s="18" t="str">
        <f t="shared" si="134"/>
        <v/>
      </c>
      <c r="M170" s="18" t="str">
        <f t="shared" si="134"/>
        <v/>
      </c>
      <c r="N170" s="18" t="str">
        <f t="shared" si="134"/>
        <v/>
      </c>
      <c r="O170" s="18" t="str">
        <f t="shared" si="134"/>
        <v/>
      </c>
      <c r="P170" s="18" t="str">
        <f t="shared" si="134"/>
        <v/>
      </c>
      <c r="Q170" s="18" t="str">
        <f t="shared" si="134"/>
        <v/>
      </c>
      <c r="R170" s="18"/>
      <c r="S170" s="12"/>
    </row>
    <row r="171" spans="1:29" x14ac:dyDescent="0.35">
      <c r="A171" s="19"/>
      <c r="B171" s="77">
        <v>7</v>
      </c>
      <c r="C171" s="20" t="str">
        <f t="shared" si="132"/>
        <v/>
      </c>
      <c r="D171" s="20" t="str">
        <f t="shared" si="133"/>
        <v/>
      </c>
      <c r="E171" s="155" t="s">
        <v>296</v>
      </c>
      <c r="F171" s="146">
        <v>1</v>
      </c>
      <c r="G171" s="12"/>
      <c r="H171" s="12"/>
      <c r="I171" s="22"/>
      <c r="J171" s="18" t="str">
        <f t="shared" si="134"/>
        <v/>
      </c>
      <c r="K171" s="18" t="str">
        <f t="shared" si="134"/>
        <v/>
      </c>
      <c r="L171" s="18" t="str">
        <f t="shared" si="134"/>
        <v/>
      </c>
      <c r="M171" s="18" t="str">
        <f t="shared" si="134"/>
        <v/>
      </c>
      <c r="N171" s="18" t="str">
        <f t="shared" si="134"/>
        <v/>
      </c>
      <c r="O171" s="18" t="str">
        <f t="shared" si="134"/>
        <v/>
      </c>
      <c r="P171" s="18" t="str">
        <f t="shared" si="134"/>
        <v/>
      </c>
      <c r="Q171" s="18" t="str">
        <f t="shared" si="134"/>
        <v/>
      </c>
      <c r="R171" s="18">
        <f>SUM(Decsheets!$V$5:$V$13)-(SUM(J165:P171))</f>
        <v>3</v>
      </c>
      <c r="S171" s="12"/>
    </row>
    <row r="172" spans="1:29" s="2" customFormat="1" x14ac:dyDescent="0.35">
      <c r="A172" s="28" t="s">
        <v>10</v>
      </c>
      <c r="B172" s="76"/>
      <c r="C172" s="23" t="s">
        <v>153</v>
      </c>
      <c r="D172" s="26"/>
      <c r="E172" s="186" t="s">
        <v>296</v>
      </c>
      <c r="F172" s="144"/>
      <c r="G172" s="12"/>
      <c r="H172" s="12"/>
      <c r="I172" s="12"/>
      <c r="J172" s="18"/>
      <c r="K172" s="18"/>
      <c r="L172" s="18"/>
      <c r="M172" s="18"/>
      <c r="N172" s="18"/>
      <c r="O172" s="18"/>
      <c r="P172" s="18"/>
      <c r="Q172" s="18"/>
      <c r="R172" s="18"/>
      <c r="S172" s="12" t="s">
        <v>42</v>
      </c>
      <c r="W172" s="167"/>
      <c r="X172" s="167"/>
      <c r="Y172" s="168"/>
      <c r="Z172" s="167"/>
      <c r="AA172" s="167"/>
      <c r="AB172" s="167"/>
      <c r="AC172" s="168"/>
    </row>
    <row r="173" spans="1:29" x14ac:dyDescent="0.35">
      <c r="A173" s="19" t="s">
        <v>821</v>
      </c>
      <c r="B173" s="77">
        <v>1</v>
      </c>
      <c r="C173" s="20" t="str">
        <f t="shared" ref="C173:C179" si="135">IF(A173="","",VLOOKUP($A$172,IF(LEN(A173)=2,SWB,SWA),VLOOKUP(LEFT(A173,1),club,6,FALSE),FALSE))</f>
        <v>Lucia Rizzo</v>
      </c>
      <c r="D173" s="20" t="str">
        <f t="shared" ref="D173:D179" si="136">IF(A173="","",VLOOKUP(LEFT(A173,1),club,2,FALSE))</f>
        <v>Herts Phoenix</v>
      </c>
      <c r="E173" s="155">
        <v>8.7799999999999994</v>
      </c>
      <c r="F173" s="146">
        <f>Decsheets!$V$5</f>
        <v>6</v>
      </c>
      <c r="G173" s="12"/>
      <c r="H173" s="12"/>
      <c r="I173" s="22"/>
      <c r="J173" s="18" t="str">
        <f t="shared" ref="J173:Q179" si="137">IF($A173="","",IF(LEFT($A173,1)=J$12,$F173,""))</f>
        <v/>
      </c>
      <c r="K173" s="18" t="str">
        <f t="shared" si="137"/>
        <v/>
      </c>
      <c r="L173" s="18">
        <f t="shared" si="137"/>
        <v>6</v>
      </c>
      <c r="M173" s="18" t="str">
        <f t="shared" si="137"/>
        <v/>
      </c>
      <c r="N173" s="18" t="str">
        <f t="shared" si="137"/>
        <v/>
      </c>
      <c r="O173" s="18" t="str">
        <f t="shared" si="137"/>
        <v/>
      </c>
      <c r="P173" s="18" t="str">
        <f t="shared" si="137"/>
        <v/>
      </c>
      <c r="Q173" s="18" t="str">
        <f t="shared" si="137"/>
        <v/>
      </c>
      <c r="R173" s="18"/>
      <c r="S173" s="12"/>
    </row>
    <row r="174" spans="1:29" x14ac:dyDescent="0.35">
      <c r="A174" s="19" t="s">
        <v>825</v>
      </c>
      <c r="B174" s="77">
        <v>2</v>
      </c>
      <c r="C174" s="20" t="str">
        <f t="shared" si="135"/>
        <v>Tia Ginn</v>
      </c>
      <c r="D174" s="20" t="str">
        <f t="shared" si="136"/>
        <v>Dacorum &amp; T</v>
      </c>
      <c r="E174" s="155">
        <v>8.2100000000000009</v>
      </c>
      <c r="F174" s="146">
        <f>Decsheets!$V$6</f>
        <v>5</v>
      </c>
      <c r="G174" s="12"/>
      <c r="H174" s="12"/>
      <c r="I174" s="22"/>
      <c r="J174" s="18" t="str">
        <f t="shared" si="137"/>
        <v/>
      </c>
      <c r="K174" s="18" t="str">
        <f t="shared" si="137"/>
        <v/>
      </c>
      <c r="L174" s="18" t="str">
        <f t="shared" si="137"/>
        <v/>
      </c>
      <c r="M174" s="18">
        <f t="shared" si="137"/>
        <v>5</v>
      </c>
      <c r="N174" s="18" t="str">
        <f t="shared" si="137"/>
        <v/>
      </c>
      <c r="O174" s="18" t="str">
        <f t="shared" si="137"/>
        <v/>
      </c>
      <c r="P174" s="18" t="str">
        <f t="shared" si="137"/>
        <v/>
      </c>
      <c r="Q174" s="18" t="str">
        <f t="shared" si="137"/>
        <v/>
      </c>
      <c r="R174" s="18"/>
      <c r="S174" s="12"/>
    </row>
    <row r="175" spans="1:29" x14ac:dyDescent="0.35">
      <c r="A175" s="19" t="s">
        <v>434</v>
      </c>
      <c r="B175" s="77">
        <v>3</v>
      </c>
      <c r="C175" s="20" t="str">
        <f t="shared" si="135"/>
        <v>Hannah Ogunniyi</v>
      </c>
      <c r="D175" s="20" t="str">
        <f t="shared" si="136"/>
        <v>Shaftesbury</v>
      </c>
      <c r="E175" s="155">
        <v>7.95</v>
      </c>
      <c r="F175" s="146">
        <f>Decsheets!$V$7</f>
        <v>4</v>
      </c>
      <c r="G175" s="12"/>
      <c r="H175" s="12"/>
      <c r="I175" s="22"/>
      <c r="J175" s="18" t="str">
        <f t="shared" si="137"/>
        <v/>
      </c>
      <c r="K175" s="18" t="str">
        <f t="shared" si="137"/>
        <v/>
      </c>
      <c r="L175" s="18" t="str">
        <f t="shared" si="137"/>
        <v/>
      </c>
      <c r="M175" s="18" t="str">
        <f t="shared" si="137"/>
        <v/>
      </c>
      <c r="N175" s="18">
        <f t="shared" si="137"/>
        <v>4</v>
      </c>
      <c r="O175" s="18" t="str">
        <f t="shared" si="137"/>
        <v/>
      </c>
      <c r="P175" s="18" t="str">
        <f t="shared" si="137"/>
        <v/>
      </c>
      <c r="Q175" s="18" t="str">
        <f t="shared" si="137"/>
        <v/>
      </c>
      <c r="R175" s="18"/>
      <c r="S175" s="12"/>
    </row>
    <row r="176" spans="1:29" x14ac:dyDescent="0.35">
      <c r="A176" s="19"/>
      <c r="B176" s="77" t="s">
        <v>23</v>
      </c>
      <c r="C176" s="20" t="str">
        <f t="shared" si="135"/>
        <v/>
      </c>
      <c r="D176" s="20" t="str">
        <f t="shared" si="136"/>
        <v/>
      </c>
      <c r="E176" s="155" t="s">
        <v>296</v>
      </c>
      <c r="F176" s="146">
        <f>Decsheets!$V$8</f>
        <v>3</v>
      </c>
      <c r="G176" s="12"/>
      <c r="H176" s="12"/>
      <c r="I176" s="22"/>
      <c r="J176" s="18" t="str">
        <f t="shared" si="137"/>
        <v/>
      </c>
      <c r="K176" s="18" t="str">
        <f t="shared" si="137"/>
        <v/>
      </c>
      <c r="L176" s="18" t="str">
        <f t="shared" si="137"/>
        <v/>
      </c>
      <c r="M176" s="18" t="str">
        <f t="shared" si="137"/>
        <v/>
      </c>
      <c r="N176" s="18" t="str">
        <f t="shared" si="137"/>
        <v/>
      </c>
      <c r="O176" s="18" t="str">
        <f t="shared" si="137"/>
        <v/>
      </c>
      <c r="P176" s="18" t="str">
        <f t="shared" si="137"/>
        <v/>
      </c>
      <c r="Q176" s="18" t="str">
        <f t="shared" si="137"/>
        <v/>
      </c>
      <c r="R176" s="18"/>
      <c r="S176" s="12"/>
    </row>
    <row r="177" spans="1:29" x14ac:dyDescent="0.35">
      <c r="A177" s="19"/>
      <c r="B177" s="77" t="s">
        <v>24</v>
      </c>
      <c r="C177" s="20" t="str">
        <f t="shared" si="135"/>
        <v/>
      </c>
      <c r="D177" s="20" t="str">
        <f t="shared" si="136"/>
        <v/>
      </c>
      <c r="E177" s="155" t="s">
        <v>296</v>
      </c>
      <c r="F177" s="146">
        <f>Decsheets!$V$9</f>
        <v>2</v>
      </c>
      <c r="G177" s="12"/>
      <c r="H177" s="12"/>
      <c r="I177" s="22"/>
      <c r="J177" s="18" t="str">
        <f t="shared" si="137"/>
        <v/>
      </c>
      <c r="K177" s="18" t="str">
        <f t="shared" si="137"/>
        <v/>
      </c>
      <c r="L177" s="18" t="str">
        <f t="shared" si="137"/>
        <v/>
      </c>
      <c r="M177" s="18" t="str">
        <f t="shared" si="137"/>
        <v/>
      </c>
      <c r="N177" s="18" t="str">
        <f t="shared" si="137"/>
        <v/>
      </c>
      <c r="O177" s="18" t="str">
        <f t="shared" si="137"/>
        <v/>
      </c>
      <c r="P177" s="18" t="str">
        <f t="shared" si="137"/>
        <v/>
      </c>
      <c r="Q177" s="18" t="str">
        <f t="shared" si="137"/>
        <v/>
      </c>
      <c r="R177" s="18"/>
      <c r="S177" s="12"/>
      <c r="W177" s="169"/>
      <c r="X177" s="169"/>
      <c r="Y177" s="170"/>
      <c r="Z177" s="169"/>
      <c r="AA177" s="169"/>
      <c r="AB177" s="169"/>
      <c r="AC177" s="170"/>
    </row>
    <row r="178" spans="1:29" x14ac:dyDescent="0.35">
      <c r="A178" s="19"/>
      <c r="B178" s="77" t="s">
        <v>25</v>
      </c>
      <c r="C178" s="20" t="str">
        <f t="shared" si="135"/>
        <v/>
      </c>
      <c r="D178" s="20" t="str">
        <f t="shared" si="136"/>
        <v/>
      </c>
      <c r="E178" s="155" t="s">
        <v>296</v>
      </c>
      <c r="F178" s="146">
        <f>Decsheets!$V$10</f>
        <v>1</v>
      </c>
      <c r="G178" s="12"/>
      <c r="H178" s="12"/>
      <c r="I178" s="22"/>
      <c r="J178" s="18" t="str">
        <f t="shared" si="137"/>
        <v/>
      </c>
      <c r="K178" s="18" t="str">
        <f t="shared" si="137"/>
        <v/>
      </c>
      <c r="L178" s="18" t="str">
        <f t="shared" si="137"/>
        <v/>
      </c>
      <c r="M178" s="18" t="str">
        <f t="shared" si="137"/>
        <v/>
      </c>
      <c r="N178" s="18" t="str">
        <f t="shared" si="137"/>
        <v/>
      </c>
      <c r="O178" s="18" t="str">
        <f t="shared" si="137"/>
        <v/>
      </c>
      <c r="P178" s="18" t="str">
        <f t="shared" si="137"/>
        <v/>
      </c>
      <c r="Q178" s="18" t="str">
        <f t="shared" si="137"/>
        <v/>
      </c>
      <c r="R178" s="18"/>
      <c r="S178" s="12"/>
    </row>
    <row r="179" spans="1:29" x14ac:dyDescent="0.35">
      <c r="A179" s="19"/>
      <c r="B179" s="77">
        <v>7</v>
      </c>
      <c r="C179" s="20" t="str">
        <f t="shared" si="135"/>
        <v/>
      </c>
      <c r="D179" s="20" t="str">
        <f t="shared" si="136"/>
        <v/>
      </c>
      <c r="E179" s="155" t="s">
        <v>296</v>
      </c>
      <c r="F179" s="146">
        <v>1</v>
      </c>
      <c r="G179" s="12"/>
      <c r="H179" s="12"/>
      <c r="I179" s="22"/>
      <c r="J179" s="18" t="str">
        <f t="shared" si="137"/>
        <v/>
      </c>
      <c r="K179" s="18" t="str">
        <f t="shared" si="137"/>
        <v/>
      </c>
      <c r="L179" s="18" t="str">
        <f t="shared" si="137"/>
        <v/>
      </c>
      <c r="M179" s="18" t="str">
        <f t="shared" si="137"/>
        <v/>
      </c>
      <c r="N179" s="18" t="str">
        <f t="shared" si="137"/>
        <v/>
      </c>
      <c r="O179" s="18" t="str">
        <f t="shared" si="137"/>
        <v/>
      </c>
      <c r="P179" s="18" t="str">
        <f t="shared" si="137"/>
        <v/>
      </c>
      <c r="Q179" s="18" t="str">
        <f t="shared" si="137"/>
        <v/>
      </c>
      <c r="R179" s="18">
        <f>SUM(Decsheets!$V$5:$V$13)-(SUM(J173:P179))</f>
        <v>6</v>
      </c>
      <c r="S179" s="12"/>
    </row>
    <row r="180" spans="1:29" s="2" customFormat="1" x14ac:dyDescent="0.35">
      <c r="A180" s="28" t="s">
        <v>11</v>
      </c>
      <c r="B180" s="76"/>
      <c r="C180" s="23" t="s">
        <v>154</v>
      </c>
      <c r="D180" s="26"/>
      <c r="E180" s="186" t="s">
        <v>296</v>
      </c>
      <c r="F180" s="144"/>
      <c r="G180" s="12"/>
      <c r="H180" s="12"/>
      <c r="I180" s="12"/>
      <c r="J180" s="18"/>
      <c r="K180" s="18"/>
      <c r="L180" s="18"/>
      <c r="M180" s="18"/>
      <c r="N180" s="18"/>
      <c r="O180" s="18"/>
      <c r="P180" s="18"/>
      <c r="Q180" s="18"/>
      <c r="R180" s="18"/>
      <c r="S180" s="12" t="s">
        <v>43</v>
      </c>
      <c r="W180" s="167"/>
      <c r="X180" s="167"/>
      <c r="Y180" s="168"/>
      <c r="Z180" s="167"/>
      <c r="AA180" s="167"/>
      <c r="AB180" s="167"/>
      <c r="AC180" s="168"/>
    </row>
    <row r="181" spans="1:29" x14ac:dyDescent="0.35">
      <c r="A181" s="19" t="s">
        <v>430</v>
      </c>
      <c r="B181" s="77">
        <v>1</v>
      </c>
      <c r="C181" s="20" t="str">
        <f t="shared" ref="C181:C187" si="138">IF(A181="","",VLOOKUP($A$180,IF(LEN(A181)=2,SWB,SWA),VLOOKUP(LEFT(A181,1),club,6,FALSE),FALSE))</f>
        <v>Lucia Rizzo</v>
      </c>
      <c r="D181" s="20" t="str">
        <f t="shared" ref="D181:D187" si="139">IF(A181="","",VLOOKUP(LEFT(A181,1),club,2,FALSE))</f>
        <v>Herts Phoenix</v>
      </c>
      <c r="E181" s="155">
        <v>24.29</v>
      </c>
      <c r="F181" s="146">
        <f>Decsheets!$V$5</f>
        <v>6</v>
      </c>
      <c r="G181" s="12"/>
      <c r="H181" s="12"/>
      <c r="I181" s="22"/>
      <c r="J181" s="18" t="str">
        <f t="shared" ref="J181:Q187" si="140">IF($A181="","",IF(LEFT($A181,1)=J$12,$F181,""))</f>
        <v/>
      </c>
      <c r="K181" s="18" t="str">
        <f t="shared" si="140"/>
        <v/>
      </c>
      <c r="L181" s="18">
        <f t="shared" si="140"/>
        <v>6</v>
      </c>
      <c r="M181" s="18" t="str">
        <f t="shared" si="140"/>
        <v/>
      </c>
      <c r="N181" s="18" t="str">
        <f t="shared" si="140"/>
        <v/>
      </c>
      <c r="O181" s="18" t="str">
        <f t="shared" si="140"/>
        <v/>
      </c>
      <c r="P181" s="18" t="str">
        <f t="shared" si="140"/>
        <v/>
      </c>
      <c r="Q181" s="18" t="str">
        <f t="shared" si="140"/>
        <v/>
      </c>
      <c r="R181" s="18"/>
      <c r="S181" s="12"/>
    </row>
    <row r="182" spans="1:29" x14ac:dyDescent="0.35">
      <c r="A182" s="19" t="s">
        <v>432</v>
      </c>
      <c r="B182" s="77">
        <v>2</v>
      </c>
      <c r="C182" s="20" t="str">
        <f t="shared" si="138"/>
        <v>Tia Ginn</v>
      </c>
      <c r="D182" s="20" t="str">
        <f t="shared" si="139"/>
        <v>Dacorum &amp; T</v>
      </c>
      <c r="E182" s="155">
        <v>22.85</v>
      </c>
      <c r="F182" s="146">
        <f>Decsheets!$V$6</f>
        <v>5</v>
      </c>
      <c r="G182" s="12"/>
      <c r="H182" s="12"/>
      <c r="I182" s="22"/>
      <c r="J182" s="18" t="str">
        <f t="shared" si="140"/>
        <v/>
      </c>
      <c r="K182" s="18" t="str">
        <f t="shared" si="140"/>
        <v/>
      </c>
      <c r="L182" s="18" t="str">
        <f t="shared" si="140"/>
        <v/>
      </c>
      <c r="M182" s="18">
        <f t="shared" si="140"/>
        <v>5</v>
      </c>
      <c r="N182" s="18" t="str">
        <f t="shared" si="140"/>
        <v/>
      </c>
      <c r="O182" s="18" t="str">
        <f t="shared" si="140"/>
        <v/>
      </c>
      <c r="P182" s="18" t="str">
        <f t="shared" si="140"/>
        <v/>
      </c>
      <c r="Q182" s="18" t="str">
        <f t="shared" si="140"/>
        <v/>
      </c>
      <c r="R182" s="18"/>
      <c r="S182" s="12"/>
    </row>
    <row r="183" spans="1:29" x14ac:dyDescent="0.35">
      <c r="A183" s="19" t="s">
        <v>824</v>
      </c>
      <c r="B183" s="77">
        <v>3</v>
      </c>
      <c r="C183" s="20" t="str">
        <f t="shared" si="138"/>
        <v xml:space="preserve">Judy Agholor </v>
      </c>
      <c r="D183" s="20" t="str">
        <f t="shared" si="139"/>
        <v>Shaftesbury</v>
      </c>
      <c r="E183" s="155">
        <v>18.54</v>
      </c>
      <c r="F183" s="146">
        <f>Decsheets!$V$7</f>
        <v>4</v>
      </c>
      <c r="G183" s="12"/>
      <c r="H183" s="12"/>
      <c r="I183" s="22"/>
      <c r="J183" s="18" t="str">
        <f t="shared" si="140"/>
        <v/>
      </c>
      <c r="K183" s="18" t="str">
        <f t="shared" si="140"/>
        <v/>
      </c>
      <c r="L183" s="18" t="str">
        <f t="shared" si="140"/>
        <v/>
      </c>
      <c r="M183" s="18" t="str">
        <f t="shared" si="140"/>
        <v/>
      </c>
      <c r="N183" s="18">
        <f t="shared" si="140"/>
        <v>4</v>
      </c>
      <c r="O183" s="18" t="str">
        <f t="shared" si="140"/>
        <v/>
      </c>
      <c r="P183" s="18" t="str">
        <f t="shared" si="140"/>
        <v/>
      </c>
      <c r="Q183" s="18" t="str">
        <f t="shared" si="140"/>
        <v/>
      </c>
      <c r="R183" s="18"/>
      <c r="S183" s="12"/>
    </row>
    <row r="184" spans="1:29" x14ac:dyDescent="0.35">
      <c r="A184" s="19" t="s">
        <v>386</v>
      </c>
      <c r="B184" s="77" t="s">
        <v>23</v>
      </c>
      <c r="C184" s="20" t="str">
        <f t="shared" si="138"/>
        <v>Rebecca Adeshiyan</v>
      </c>
      <c r="D184" s="20" t="str">
        <f t="shared" si="139"/>
        <v>HAWCS/Enfield</v>
      </c>
      <c r="E184" s="155">
        <v>16.64</v>
      </c>
      <c r="F184" s="146">
        <f>Decsheets!$V$8</f>
        <v>3</v>
      </c>
      <c r="G184" s="12"/>
      <c r="H184" s="12"/>
      <c r="I184" s="22"/>
      <c r="J184" s="18" t="str">
        <f t="shared" si="140"/>
        <v/>
      </c>
      <c r="K184" s="18" t="str">
        <f t="shared" si="140"/>
        <v/>
      </c>
      <c r="L184" s="18" t="str">
        <f t="shared" si="140"/>
        <v/>
      </c>
      <c r="M184" s="18" t="str">
        <f t="shared" si="140"/>
        <v/>
      </c>
      <c r="N184" s="18" t="str">
        <f t="shared" si="140"/>
        <v/>
      </c>
      <c r="O184" s="18">
        <f t="shared" si="140"/>
        <v>3</v>
      </c>
      <c r="P184" s="18" t="str">
        <f t="shared" si="140"/>
        <v/>
      </c>
      <c r="Q184" s="18" t="str">
        <f t="shared" si="140"/>
        <v/>
      </c>
      <c r="R184" s="18"/>
      <c r="S184" s="12"/>
    </row>
    <row r="185" spans="1:29" x14ac:dyDescent="0.35">
      <c r="A185" s="19" t="s">
        <v>823</v>
      </c>
      <c r="B185" s="77" t="s">
        <v>24</v>
      </c>
      <c r="C185" s="20" t="str">
        <f t="shared" si="138"/>
        <v>Lokyee  Cheung</v>
      </c>
      <c r="D185" s="20" t="str">
        <f t="shared" si="139"/>
        <v>St Albans</v>
      </c>
      <c r="E185" s="155">
        <v>9.4600000000000009</v>
      </c>
      <c r="F185" s="146">
        <f>Decsheets!$V$9</f>
        <v>2</v>
      </c>
      <c r="G185" s="12"/>
      <c r="H185" s="12"/>
      <c r="I185" s="22"/>
      <c r="J185" s="18">
        <f t="shared" si="140"/>
        <v>2</v>
      </c>
      <c r="K185" s="18" t="str">
        <f t="shared" si="140"/>
        <v/>
      </c>
      <c r="L185" s="18" t="str">
        <f t="shared" si="140"/>
        <v/>
      </c>
      <c r="M185" s="18" t="str">
        <f t="shared" si="140"/>
        <v/>
      </c>
      <c r="N185" s="18" t="str">
        <f t="shared" si="140"/>
        <v/>
      </c>
      <c r="O185" s="18" t="str">
        <f t="shared" si="140"/>
        <v/>
      </c>
      <c r="P185" s="18" t="str">
        <f t="shared" si="140"/>
        <v/>
      </c>
      <c r="Q185" s="18" t="str">
        <f t="shared" si="140"/>
        <v/>
      </c>
      <c r="R185" s="18"/>
      <c r="S185" s="12"/>
      <c r="W185" s="169"/>
      <c r="X185" s="169"/>
      <c r="Y185" s="170"/>
      <c r="Z185" s="169"/>
      <c r="AA185" s="169"/>
      <c r="AB185" s="169"/>
      <c r="AC185" s="170"/>
    </row>
    <row r="186" spans="1:29" x14ac:dyDescent="0.35">
      <c r="A186" s="19"/>
      <c r="B186" s="77" t="s">
        <v>25</v>
      </c>
      <c r="C186" s="20" t="str">
        <f t="shared" si="138"/>
        <v/>
      </c>
      <c r="D186" s="20" t="str">
        <f t="shared" si="139"/>
        <v/>
      </c>
      <c r="E186" s="155" t="s">
        <v>296</v>
      </c>
      <c r="F186" s="146">
        <f>Decsheets!$V$10</f>
        <v>1</v>
      </c>
      <c r="G186" s="12"/>
      <c r="H186" s="12"/>
      <c r="I186" s="22"/>
      <c r="J186" s="18" t="str">
        <f t="shared" si="140"/>
        <v/>
      </c>
      <c r="K186" s="18" t="str">
        <f t="shared" si="140"/>
        <v/>
      </c>
      <c r="L186" s="18" t="str">
        <f t="shared" si="140"/>
        <v/>
      </c>
      <c r="M186" s="18" t="str">
        <f t="shared" si="140"/>
        <v/>
      </c>
      <c r="N186" s="18" t="str">
        <f t="shared" si="140"/>
        <v/>
      </c>
      <c r="O186" s="18" t="str">
        <f t="shared" si="140"/>
        <v/>
      </c>
      <c r="P186" s="18" t="str">
        <f t="shared" si="140"/>
        <v/>
      </c>
      <c r="Q186" s="18" t="str">
        <f t="shared" si="140"/>
        <v/>
      </c>
      <c r="R186" s="18"/>
      <c r="S186" s="12"/>
    </row>
    <row r="187" spans="1:29" x14ac:dyDescent="0.35">
      <c r="A187" s="19"/>
      <c r="B187" s="77">
        <v>7</v>
      </c>
      <c r="C187" s="20" t="str">
        <f t="shared" si="138"/>
        <v/>
      </c>
      <c r="D187" s="20" t="str">
        <f t="shared" si="139"/>
        <v/>
      </c>
      <c r="E187" s="155" t="s">
        <v>296</v>
      </c>
      <c r="F187" s="146">
        <v>1</v>
      </c>
      <c r="G187" s="12"/>
      <c r="H187" s="12"/>
      <c r="I187" s="22"/>
      <c r="J187" s="18" t="str">
        <f t="shared" si="140"/>
        <v/>
      </c>
      <c r="K187" s="18" t="str">
        <f t="shared" si="140"/>
        <v/>
      </c>
      <c r="L187" s="18" t="str">
        <f t="shared" si="140"/>
        <v/>
      </c>
      <c r="M187" s="18" t="str">
        <f t="shared" si="140"/>
        <v/>
      </c>
      <c r="N187" s="18" t="str">
        <f t="shared" si="140"/>
        <v/>
      </c>
      <c r="O187" s="18" t="str">
        <f t="shared" si="140"/>
        <v/>
      </c>
      <c r="P187" s="18" t="str">
        <f t="shared" si="140"/>
        <v/>
      </c>
      <c r="Q187" s="18" t="str">
        <f t="shared" si="140"/>
        <v/>
      </c>
      <c r="R187" s="18">
        <f>SUM(Decsheets!$V$5:$V$13)-(SUM(J181:P187))</f>
        <v>1</v>
      </c>
      <c r="S187" s="12"/>
    </row>
    <row r="188" spans="1:29" s="2" customFormat="1" x14ac:dyDescent="0.35">
      <c r="A188" s="28" t="s">
        <v>11</v>
      </c>
      <c r="B188" s="76"/>
      <c r="C188" s="23" t="s">
        <v>155</v>
      </c>
      <c r="D188" s="26"/>
      <c r="E188" s="186" t="s">
        <v>296</v>
      </c>
      <c r="F188" s="144"/>
      <c r="G188" s="12"/>
      <c r="H188" s="12"/>
      <c r="I188" s="12"/>
      <c r="J188" s="18"/>
      <c r="K188" s="18"/>
      <c r="L188" s="18"/>
      <c r="M188" s="18"/>
      <c r="N188" s="18"/>
      <c r="O188" s="18"/>
      <c r="P188" s="18"/>
      <c r="Q188" s="18"/>
      <c r="R188" s="18"/>
      <c r="S188" s="12" t="s">
        <v>44</v>
      </c>
      <c r="W188" s="167"/>
      <c r="X188" s="167"/>
      <c r="Y188" s="168"/>
      <c r="Z188" s="167"/>
      <c r="AA188" s="167"/>
      <c r="AB188" s="167"/>
      <c r="AC188" s="168"/>
    </row>
    <row r="189" spans="1:29" x14ac:dyDescent="0.35">
      <c r="A189" s="19" t="s">
        <v>825</v>
      </c>
      <c r="B189" s="77">
        <v>1</v>
      </c>
      <c r="C189" s="20" t="str">
        <f t="shared" ref="C189:C195" si="141">IF(A189="","",VLOOKUP($A$188,IF(LEN(A189)=2,SWB,SWA),VLOOKUP(LEFT(A189,1),club,6,FALSE),FALSE))</f>
        <v>Adun Odegbami</v>
      </c>
      <c r="D189" s="20" t="str">
        <f t="shared" ref="D189:D195" si="142">IF(A189="","",VLOOKUP(LEFT(A189,1),club,2,FALSE))</f>
        <v>Dacorum &amp; T</v>
      </c>
      <c r="E189" s="155">
        <v>17.829999999999998</v>
      </c>
      <c r="F189" s="146">
        <f>Decsheets!$V$5</f>
        <v>6</v>
      </c>
      <c r="G189" s="12"/>
      <c r="H189" s="12"/>
      <c r="I189" s="22"/>
      <c r="J189" s="18" t="str">
        <f t="shared" ref="J189:Q195" si="143">IF($A189="","",IF(LEFT($A189,1)=J$12,$F189,""))</f>
        <v/>
      </c>
      <c r="K189" s="18" t="str">
        <f t="shared" si="143"/>
        <v/>
      </c>
      <c r="L189" s="18" t="str">
        <f t="shared" si="143"/>
        <v/>
      </c>
      <c r="M189" s="18">
        <f t="shared" si="143"/>
        <v>6</v>
      </c>
      <c r="N189" s="18" t="str">
        <f t="shared" si="143"/>
        <v/>
      </c>
      <c r="O189" s="18" t="str">
        <f t="shared" si="143"/>
        <v/>
      </c>
      <c r="P189" s="18" t="str">
        <f t="shared" si="143"/>
        <v/>
      </c>
      <c r="Q189" s="18" t="str">
        <f t="shared" si="143"/>
        <v/>
      </c>
      <c r="R189" s="18"/>
      <c r="S189" s="12"/>
    </row>
    <row r="190" spans="1:29" x14ac:dyDescent="0.35">
      <c r="A190" s="19" t="s">
        <v>434</v>
      </c>
      <c r="B190" s="77">
        <v>2</v>
      </c>
      <c r="C190" s="20" t="str">
        <f t="shared" si="141"/>
        <v>Naomi Ogunniyi</v>
      </c>
      <c r="D190" s="20" t="str">
        <f t="shared" si="142"/>
        <v>Shaftesbury</v>
      </c>
      <c r="E190" s="155">
        <v>15.15</v>
      </c>
      <c r="F190" s="146">
        <f>Decsheets!$V$6</f>
        <v>5</v>
      </c>
      <c r="G190" s="12"/>
      <c r="H190" s="12"/>
      <c r="I190" s="22"/>
      <c r="J190" s="18" t="str">
        <f t="shared" si="143"/>
        <v/>
      </c>
      <c r="K190" s="18" t="str">
        <f t="shared" si="143"/>
        <v/>
      </c>
      <c r="L190" s="18" t="str">
        <f t="shared" si="143"/>
        <v/>
      </c>
      <c r="M190" s="18" t="str">
        <f t="shared" si="143"/>
        <v/>
      </c>
      <c r="N190" s="18">
        <f t="shared" si="143"/>
        <v>5</v>
      </c>
      <c r="O190" s="18" t="str">
        <f t="shared" si="143"/>
        <v/>
      </c>
      <c r="P190" s="18" t="str">
        <f t="shared" si="143"/>
        <v/>
      </c>
      <c r="Q190" s="18" t="str">
        <f t="shared" si="143"/>
        <v/>
      </c>
      <c r="R190" s="18"/>
      <c r="S190" s="12"/>
    </row>
    <row r="191" spans="1:29" x14ac:dyDescent="0.35">
      <c r="A191" s="19"/>
      <c r="B191" s="77">
        <v>3</v>
      </c>
      <c r="C191" s="20" t="str">
        <f t="shared" si="141"/>
        <v/>
      </c>
      <c r="D191" s="20" t="str">
        <f t="shared" si="142"/>
        <v/>
      </c>
      <c r="E191" s="155" t="s">
        <v>296</v>
      </c>
      <c r="F191" s="146">
        <f>Decsheets!$V$7</f>
        <v>4</v>
      </c>
      <c r="G191" s="12"/>
      <c r="H191" s="12"/>
      <c r="I191" s="22"/>
      <c r="J191" s="18" t="str">
        <f t="shared" si="143"/>
        <v/>
      </c>
      <c r="K191" s="18" t="str">
        <f t="shared" si="143"/>
        <v/>
      </c>
      <c r="L191" s="18" t="str">
        <f t="shared" si="143"/>
        <v/>
      </c>
      <c r="M191" s="18" t="str">
        <f t="shared" si="143"/>
        <v/>
      </c>
      <c r="N191" s="18" t="str">
        <f t="shared" si="143"/>
        <v/>
      </c>
      <c r="O191" s="18" t="str">
        <f t="shared" si="143"/>
        <v/>
      </c>
      <c r="P191" s="18" t="str">
        <f t="shared" si="143"/>
        <v/>
      </c>
      <c r="Q191" s="18" t="str">
        <f t="shared" si="143"/>
        <v/>
      </c>
      <c r="R191" s="18"/>
      <c r="S191" s="12"/>
    </row>
    <row r="192" spans="1:29" x14ac:dyDescent="0.35">
      <c r="A192" s="19"/>
      <c r="B192" s="77" t="s">
        <v>23</v>
      </c>
      <c r="C192" s="20" t="str">
        <f t="shared" si="141"/>
        <v/>
      </c>
      <c r="D192" s="20" t="str">
        <f t="shared" si="142"/>
        <v/>
      </c>
      <c r="E192" s="155" t="s">
        <v>296</v>
      </c>
      <c r="F192" s="146">
        <f>Decsheets!$V$8</f>
        <v>3</v>
      </c>
      <c r="G192" s="12"/>
      <c r="H192" s="12"/>
      <c r="I192" s="22"/>
      <c r="J192" s="18" t="str">
        <f t="shared" si="143"/>
        <v/>
      </c>
      <c r="K192" s="18" t="str">
        <f t="shared" si="143"/>
        <v/>
      </c>
      <c r="L192" s="18" t="str">
        <f t="shared" si="143"/>
        <v/>
      </c>
      <c r="M192" s="18" t="str">
        <f t="shared" si="143"/>
        <v/>
      </c>
      <c r="N192" s="18" t="str">
        <f t="shared" si="143"/>
        <v/>
      </c>
      <c r="O192" s="18" t="str">
        <f t="shared" si="143"/>
        <v/>
      </c>
      <c r="P192" s="18" t="str">
        <f t="shared" si="143"/>
        <v/>
      </c>
      <c r="Q192" s="18" t="str">
        <f t="shared" si="143"/>
        <v/>
      </c>
      <c r="R192" s="18"/>
      <c r="S192" s="12"/>
    </row>
    <row r="193" spans="1:29" x14ac:dyDescent="0.35">
      <c r="A193" s="19"/>
      <c r="B193" s="77" t="s">
        <v>24</v>
      </c>
      <c r="C193" s="20" t="str">
        <f t="shared" si="141"/>
        <v/>
      </c>
      <c r="D193" s="20" t="str">
        <f t="shared" si="142"/>
        <v/>
      </c>
      <c r="E193" s="155" t="s">
        <v>296</v>
      </c>
      <c r="F193" s="146">
        <f>Decsheets!$V$9</f>
        <v>2</v>
      </c>
      <c r="G193" s="12"/>
      <c r="H193" s="12"/>
      <c r="I193" s="22"/>
      <c r="J193" s="18" t="str">
        <f t="shared" si="143"/>
        <v/>
      </c>
      <c r="K193" s="18" t="str">
        <f t="shared" si="143"/>
        <v/>
      </c>
      <c r="L193" s="18" t="str">
        <f t="shared" si="143"/>
        <v/>
      </c>
      <c r="M193" s="18" t="str">
        <f t="shared" si="143"/>
        <v/>
      </c>
      <c r="N193" s="18" t="str">
        <f t="shared" si="143"/>
        <v/>
      </c>
      <c r="O193" s="18" t="str">
        <f t="shared" si="143"/>
        <v/>
      </c>
      <c r="P193" s="18" t="str">
        <f t="shared" si="143"/>
        <v/>
      </c>
      <c r="Q193" s="18" t="str">
        <f t="shared" si="143"/>
        <v/>
      </c>
      <c r="R193" s="18"/>
      <c r="S193" s="12"/>
      <c r="W193" s="169"/>
      <c r="X193" s="169"/>
      <c r="Y193" s="170"/>
      <c r="Z193" s="169"/>
      <c r="AA193" s="169"/>
      <c r="AB193" s="169"/>
      <c r="AC193" s="170"/>
    </row>
    <row r="194" spans="1:29" x14ac:dyDescent="0.35">
      <c r="A194" s="19"/>
      <c r="B194" s="77" t="s">
        <v>25</v>
      </c>
      <c r="C194" s="20" t="str">
        <f t="shared" si="141"/>
        <v/>
      </c>
      <c r="D194" s="20" t="str">
        <f t="shared" si="142"/>
        <v/>
      </c>
      <c r="E194" s="155" t="s">
        <v>296</v>
      </c>
      <c r="F194" s="146">
        <f>Decsheets!$V$10</f>
        <v>1</v>
      </c>
      <c r="G194" s="12"/>
      <c r="H194" s="12"/>
      <c r="I194" s="22"/>
      <c r="J194" s="18" t="str">
        <f t="shared" si="143"/>
        <v/>
      </c>
      <c r="K194" s="18" t="str">
        <f t="shared" si="143"/>
        <v/>
      </c>
      <c r="L194" s="18" t="str">
        <f t="shared" si="143"/>
        <v/>
      </c>
      <c r="M194" s="18" t="str">
        <f t="shared" si="143"/>
        <v/>
      </c>
      <c r="N194" s="18" t="str">
        <f t="shared" si="143"/>
        <v/>
      </c>
      <c r="O194" s="18" t="str">
        <f t="shared" si="143"/>
        <v/>
      </c>
      <c r="P194" s="18" t="str">
        <f t="shared" si="143"/>
        <v/>
      </c>
      <c r="Q194" s="18" t="str">
        <f t="shared" si="143"/>
        <v/>
      </c>
      <c r="R194" s="18"/>
      <c r="S194" s="12"/>
    </row>
    <row r="195" spans="1:29" x14ac:dyDescent="0.35">
      <c r="A195" s="19"/>
      <c r="B195" s="77">
        <v>7</v>
      </c>
      <c r="C195" s="20" t="str">
        <f t="shared" si="141"/>
        <v/>
      </c>
      <c r="D195" s="20" t="str">
        <f t="shared" si="142"/>
        <v/>
      </c>
      <c r="E195" s="155" t="s">
        <v>296</v>
      </c>
      <c r="F195" s="146">
        <v>1</v>
      </c>
      <c r="G195" s="12"/>
      <c r="H195" s="12"/>
      <c r="I195" s="22"/>
      <c r="J195" s="18" t="str">
        <f t="shared" si="143"/>
        <v/>
      </c>
      <c r="K195" s="18" t="str">
        <f t="shared" si="143"/>
        <v/>
      </c>
      <c r="L195" s="18" t="str">
        <f t="shared" si="143"/>
        <v/>
      </c>
      <c r="M195" s="18" t="str">
        <f t="shared" si="143"/>
        <v/>
      </c>
      <c r="N195" s="18" t="str">
        <f t="shared" si="143"/>
        <v/>
      </c>
      <c r="O195" s="18" t="str">
        <f t="shared" si="143"/>
        <v/>
      </c>
      <c r="P195" s="18" t="str">
        <f t="shared" si="143"/>
        <v/>
      </c>
      <c r="Q195" s="18" t="str">
        <f t="shared" si="143"/>
        <v/>
      </c>
      <c r="R195" s="18">
        <f>SUM(Decsheets!$V$5:$V$13)-(SUM(J189:P195))</f>
        <v>10</v>
      </c>
      <c r="S195" s="12"/>
    </row>
    <row r="196" spans="1:29" s="2" customFormat="1" x14ac:dyDescent="0.35">
      <c r="A196" s="28" t="s">
        <v>12</v>
      </c>
      <c r="B196" s="148"/>
      <c r="C196" s="29" t="s">
        <v>156</v>
      </c>
      <c r="D196" s="22"/>
      <c r="E196" s="189" t="s">
        <v>296</v>
      </c>
      <c r="F196" s="116"/>
      <c r="G196" s="12"/>
      <c r="H196" s="12"/>
      <c r="I196" s="12"/>
      <c r="J196" s="18"/>
      <c r="K196" s="18"/>
      <c r="L196" s="18"/>
      <c r="M196" s="18"/>
      <c r="N196" s="18"/>
      <c r="O196" s="18"/>
      <c r="P196" s="18"/>
      <c r="Q196" s="18"/>
      <c r="R196" s="18"/>
      <c r="S196" s="12" t="s">
        <v>45</v>
      </c>
      <c r="W196" s="167"/>
      <c r="X196" s="167"/>
      <c r="Y196" s="168"/>
      <c r="Z196" s="167"/>
      <c r="AA196" s="167"/>
      <c r="AB196" s="167"/>
      <c r="AC196" s="168"/>
    </row>
    <row r="197" spans="1:29" x14ac:dyDescent="0.35">
      <c r="A197" s="19" t="s">
        <v>432</v>
      </c>
      <c r="B197" s="77">
        <v>1</v>
      </c>
      <c r="C197" s="20" t="str">
        <f t="shared" ref="C197:C203" si="144">IF(A197="","",VLOOKUP($A$196,IF(LEN(A197)=2,SWB,SWA),VLOOKUP(LEFT(A197,1),club,6,FALSE),FALSE))</f>
        <v>Daisy Laing</v>
      </c>
      <c r="D197" s="20" t="str">
        <f t="shared" ref="D197:D203" si="145">IF(A197="","",VLOOKUP(LEFT(A197,1),club,2,FALSE))</f>
        <v>Dacorum &amp; T</v>
      </c>
      <c r="E197" s="155">
        <v>25.68</v>
      </c>
      <c r="F197" s="146">
        <f>Decsheets!$V$5</f>
        <v>6</v>
      </c>
      <c r="G197" s="12"/>
      <c r="H197" s="12"/>
      <c r="I197" s="22"/>
      <c r="J197" s="18" t="str">
        <f t="shared" ref="J197:Q203" si="146">IF($A197="","",IF(LEFT($A197,1)=J$12,$F197,""))</f>
        <v/>
      </c>
      <c r="K197" s="18" t="str">
        <f t="shared" si="146"/>
        <v/>
      </c>
      <c r="L197" s="18" t="str">
        <f t="shared" si="146"/>
        <v/>
      </c>
      <c r="M197" s="18">
        <f t="shared" si="146"/>
        <v>6</v>
      </c>
      <c r="N197" s="18" t="str">
        <f t="shared" si="146"/>
        <v/>
      </c>
      <c r="O197" s="18" t="str">
        <f t="shared" si="146"/>
        <v/>
      </c>
      <c r="P197" s="18" t="str">
        <f t="shared" si="146"/>
        <v/>
      </c>
      <c r="Q197" s="18" t="str">
        <f t="shared" si="146"/>
        <v/>
      </c>
      <c r="R197" s="18"/>
      <c r="S197" s="12"/>
    </row>
    <row r="198" spans="1:29" x14ac:dyDescent="0.35">
      <c r="A198" s="19" t="s">
        <v>434</v>
      </c>
      <c r="B198" s="77">
        <v>2</v>
      </c>
      <c r="C198" s="20" t="str">
        <f t="shared" si="144"/>
        <v>Hannah Ogunniyi</v>
      </c>
      <c r="D198" s="20" t="str">
        <f t="shared" si="145"/>
        <v>Shaftesbury</v>
      </c>
      <c r="E198" s="155">
        <v>22.46</v>
      </c>
      <c r="F198" s="146">
        <f>Decsheets!$V$6</f>
        <v>5</v>
      </c>
      <c r="G198" s="12"/>
      <c r="H198" s="12"/>
      <c r="I198" s="22"/>
      <c r="J198" s="18" t="str">
        <f t="shared" si="146"/>
        <v/>
      </c>
      <c r="K198" s="18" t="str">
        <f t="shared" si="146"/>
        <v/>
      </c>
      <c r="L198" s="18" t="str">
        <f t="shared" si="146"/>
        <v/>
      </c>
      <c r="M198" s="18" t="str">
        <f t="shared" si="146"/>
        <v/>
      </c>
      <c r="N198" s="18">
        <f t="shared" si="146"/>
        <v>5</v>
      </c>
      <c r="O198" s="18" t="str">
        <f t="shared" si="146"/>
        <v/>
      </c>
      <c r="P198" s="18" t="str">
        <f t="shared" si="146"/>
        <v/>
      </c>
      <c r="Q198" s="18" t="str">
        <f t="shared" si="146"/>
        <v/>
      </c>
      <c r="R198" s="18"/>
      <c r="S198" s="12"/>
    </row>
    <row r="199" spans="1:29" x14ac:dyDescent="0.35">
      <c r="A199" s="19" t="s">
        <v>386</v>
      </c>
      <c r="B199" s="77">
        <v>3</v>
      </c>
      <c r="C199" s="20" t="str">
        <f t="shared" si="144"/>
        <v>Rebecca Adeshiyan</v>
      </c>
      <c r="D199" s="20" t="str">
        <f t="shared" si="145"/>
        <v>HAWCS/Enfield</v>
      </c>
      <c r="E199" s="155">
        <v>22.08</v>
      </c>
      <c r="F199" s="146">
        <f>Decsheets!$V$7</f>
        <v>4</v>
      </c>
      <c r="G199" s="12"/>
      <c r="H199" s="12"/>
      <c r="I199" s="22"/>
      <c r="J199" s="18" t="str">
        <f t="shared" si="146"/>
        <v/>
      </c>
      <c r="K199" s="18" t="str">
        <f t="shared" si="146"/>
        <v/>
      </c>
      <c r="L199" s="18" t="str">
        <f t="shared" si="146"/>
        <v/>
      </c>
      <c r="M199" s="18" t="str">
        <f t="shared" si="146"/>
        <v/>
      </c>
      <c r="N199" s="18" t="str">
        <f t="shared" si="146"/>
        <v/>
      </c>
      <c r="O199" s="18">
        <f t="shared" si="146"/>
        <v>4</v>
      </c>
      <c r="P199" s="18" t="str">
        <f t="shared" si="146"/>
        <v/>
      </c>
      <c r="Q199" s="18" t="str">
        <f t="shared" si="146"/>
        <v/>
      </c>
      <c r="R199" s="18"/>
      <c r="S199" s="12"/>
    </row>
    <row r="200" spans="1:29" x14ac:dyDescent="0.35">
      <c r="A200" s="19"/>
      <c r="B200" s="77" t="s">
        <v>23</v>
      </c>
      <c r="C200" s="20" t="str">
        <f t="shared" si="144"/>
        <v/>
      </c>
      <c r="D200" s="20" t="str">
        <f t="shared" si="145"/>
        <v/>
      </c>
      <c r="E200" s="155" t="s">
        <v>296</v>
      </c>
      <c r="F200" s="146">
        <f>Decsheets!$V$8</f>
        <v>3</v>
      </c>
      <c r="G200" s="12"/>
      <c r="H200" s="12"/>
      <c r="I200" s="22"/>
      <c r="J200" s="18" t="str">
        <f t="shared" si="146"/>
        <v/>
      </c>
      <c r="K200" s="18" t="str">
        <f t="shared" si="146"/>
        <v/>
      </c>
      <c r="L200" s="18" t="str">
        <f t="shared" si="146"/>
        <v/>
      </c>
      <c r="M200" s="18" t="str">
        <f t="shared" si="146"/>
        <v/>
      </c>
      <c r="N200" s="18" t="str">
        <f t="shared" si="146"/>
        <v/>
      </c>
      <c r="O200" s="18" t="str">
        <f t="shared" si="146"/>
        <v/>
      </c>
      <c r="P200" s="18" t="str">
        <f t="shared" si="146"/>
        <v/>
      </c>
      <c r="Q200" s="18" t="str">
        <f t="shared" si="146"/>
        <v/>
      </c>
      <c r="R200" s="18"/>
      <c r="S200" s="12"/>
    </row>
    <row r="201" spans="1:29" x14ac:dyDescent="0.35">
      <c r="A201" s="19"/>
      <c r="B201" s="77" t="s">
        <v>24</v>
      </c>
      <c r="C201" s="20" t="str">
        <f t="shared" si="144"/>
        <v/>
      </c>
      <c r="D201" s="20" t="str">
        <f t="shared" si="145"/>
        <v/>
      </c>
      <c r="E201" s="155" t="s">
        <v>296</v>
      </c>
      <c r="F201" s="146">
        <f>Decsheets!$V$9</f>
        <v>2</v>
      </c>
      <c r="G201" s="12"/>
      <c r="H201" s="12"/>
      <c r="I201" s="22"/>
      <c r="J201" s="18" t="str">
        <f t="shared" si="146"/>
        <v/>
      </c>
      <c r="K201" s="18" t="str">
        <f t="shared" si="146"/>
        <v/>
      </c>
      <c r="L201" s="18" t="str">
        <f t="shared" si="146"/>
        <v/>
      </c>
      <c r="M201" s="18" t="str">
        <f t="shared" si="146"/>
        <v/>
      </c>
      <c r="N201" s="18" t="str">
        <f t="shared" si="146"/>
        <v/>
      </c>
      <c r="O201" s="18" t="str">
        <f t="shared" si="146"/>
        <v/>
      </c>
      <c r="P201" s="18" t="str">
        <f t="shared" si="146"/>
        <v/>
      </c>
      <c r="Q201" s="18" t="str">
        <f t="shared" si="146"/>
        <v/>
      </c>
      <c r="R201" s="18"/>
      <c r="S201" s="12"/>
      <c r="W201" s="169"/>
      <c r="X201" s="169"/>
      <c r="Y201" s="170"/>
      <c r="Z201" s="169"/>
      <c r="AA201" s="169"/>
      <c r="AB201" s="169"/>
      <c r="AC201" s="170"/>
    </row>
    <row r="202" spans="1:29" x14ac:dyDescent="0.35">
      <c r="A202" s="19"/>
      <c r="B202" s="77" t="s">
        <v>25</v>
      </c>
      <c r="C202" s="20" t="str">
        <f t="shared" si="144"/>
        <v/>
      </c>
      <c r="D202" s="20" t="str">
        <f t="shared" si="145"/>
        <v/>
      </c>
      <c r="E202" s="155" t="s">
        <v>296</v>
      </c>
      <c r="F202" s="146">
        <f>Decsheets!$V$10</f>
        <v>1</v>
      </c>
      <c r="G202" s="12"/>
      <c r="H202" s="12"/>
      <c r="I202" s="22"/>
      <c r="J202" s="18" t="str">
        <f t="shared" si="146"/>
        <v/>
      </c>
      <c r="K202" s="18" t="str">
        <f t="shared" si="146"/>
        <v/>
      </c>
      <c r="L202" s="18" t="str">
        <f t="shared" si="146"/>
        <v/>
      </c>
      <c r="M202" s="18" t="str">
        <f t="shared" si="146"/>
        <v/>
      </c>
      <c r="N202" s="18" t="str">
        <f t="shared" si="146"/>
        <v/>
      </c>
      <c r="O202" s="18" t="str">
        <f t="shared" si="146"/>
        <v/>
      </c>
      <c r="P202" s="18" t="str">
        <f t="shared" si="146"/>
        <v/>
      </c>
      <c r="Q202" s="18" t="str">
        <f t="shared" si="146"/>
        <v/>
      </c>
      <c r="R202" s="18"/>
      <c r="S202" s="12"/>
    </row>
    <row r="203" spans="1:29" x14ac:dyDescent="0.35">
      <c r="A203" s="19"/>
      <c r="B203" s="77">
        <v>7</v>
      </c>
      <c r="C203" s="20" t="str">
        <f t="shared" si="144"/>
        <v/>
      </c>
      <c r="D203" s="20" t="str">
        <f t="shared" si="145"/>
        <v/>
      </c>
      <c r="E203" s="155" t="s">
        <v>296</v>
      </c>
      <c r="F203" s="146">
        <v>1</v>
      </c>
      <c r="G203" s="12"/>
      <c r="H203" s="12"/>
      <c r="I203" s="22"/>
      <c r="J203" s="18" t="str">
        <f t="shared" si="146"/>
        <v/>
      </c>
      <c r="K203" s="18" t="str">
        <f t="shared" si="146"/>
        <v/>
      </c>
      <c r="L203" s="18" t="str">
        <f t="shared" si="146"/>
        <v/>
      </c>
      <c r="M203" s="18" t="str">
        <f t="shared" si="146"/>
        <v/>
      </c>
      <c r="N203" s="18" t="str">
        <f t="shared" si="146"/>
        <v/>
      </c>
      <c r="O203" s="18" t="str">
        <f t="shared" si="146"/>
        <v/>
      </c>
      <c r="P203" s="18" t="str">
        <f t="shared" si="146"/>
        <v/>
      </c>
      <c r="Q203" s="18" t="str">
        <f t="shared" si="146"/>
        <v/>
      </c>
      <c r="R203" s="18">
        <f>SUM(Decsheets!$V$5:$V$13)-(SUM(J197:P203))</f>
        <v>6</v>
      </c>
      <c r="S203" s="12"/>
    </row>
    <row r="204" spans="1:29" s="2" customFormat="1" x14ac:dyDescent="0.35">
      <c r="A204" s="28" t="s">
        <v>13</v>
      </c>
      <c r="B204" s="76"/>
      <c r="C204" s="23" t="s">
        <v>157</v>
      </c>
      <c r="D204" s="26"/>
      <c r="E204" s="186" t="s">
        <v>296</v>
      </c>
      <c r="F204" s="144"/>
      <c r="G204" s="12"/>
      <c r="H204" s="12"/>
      <c r="I204" s="12"/>
      <c r="J204" s="18"/>
      <c r="K204" s="18"/>
      <c r="L204" s="18"/>
      <c r="M204" s="18"/>
      <c r="N204" s="18"/>
      <c r="O204" s="18"/>
      <c r="P204" s="18"/>
      <c r="Q204" s="18"/>
      <c r="R204" s="18"/>
      <c r="S204" s="12" t="s">
        <v>46</v>
      </c>
      <c r="W204" s="167"/>
      <c r="X204" s="167"/>
      <c r="Y204" s="168"/>
      <c r="Z204" s="167"/>
      <c r="AA204" s="167"/>
      <c r="AB204" s="167"/>
      <c r="AC204" s="168"/>
    </row>
    <row r="205" spans="1:29" x14ac:dyDescent="0.35">
      <c r="A205" s="19" t="s">
        <v>432</v>
      </c>
      <c r="B205" s="77">
        <v>1</v>
      </c>
      <c r="C205" s="20" t="str">
        <f t="shared" ref="C205:C211" si="147">IF(A205="","",VLOOKUP($A$204,IF(LEN(A205)=2,SWB,SWA),VLOOKUP(LEFT(A205,1),club,6,FALSE),FALSE))</f>
        <v>Tia Ginn</v>
      </c>
      <c r="D205" s="20" t="str">
        <f t="shared" ref="D205:D211" si="148">IF(A205="","",VLOOKUP(LEFT(A205,1),club,2,FALSE))</f>
        <v>Dacorum &amp; T</v>
      </c>
      <c r="E205" s="155">
        <v>29.73</v>
      </c>
      <c r="F205" s="146">
        <f>Decsheets!$V$5</f>
        <v>6</v>
      </c>
      <c r="G205" s="12"/>
      <c r="H205" s="12"/>
      <c r="I205" s="22"/>
      <c r="J205" s="18" t="str">
        <f t="shared" ref="J205:Q211" si="149">IF($A205="","",IF(LEFT($A205,1)=J$12,$F205,""))</f>
        <v/>
      </c>
      <c r="K205" s="18" t="str">
        <f t="shared" si="149"/>
        <v/>
      </c>
      <c r="L205" s="18" t="str">
        <f t="shared" si="149"/>
        <v/>
      </c>
      <c r="M205" s="18">
        <f t="shared" si="149"/>
        <v>6</v>
      </c>
      <c r="N205" s="18" t="str">
        <f t="shared" si="149"/>
        <v/>
      </c>
      <c r="O205" s="18" t="str">
        <f t="shared" si="149"/>
        <v/>
      </c>
      <c r="P205" s="18" t="str">
        <f t="shared" si="149"/>
        <v/>
      </c>
      <c r="Q205" s="18" t="str">
        <f t="shared" si="149"/>
        <v/>
      </c>
      <c r="R205" s="18"/>
      <c r="S205" s="12"/>
    </row>
    <row r="206" spans="1:29" x14ac:dyDescent="0.35">
      <c r="A206" s="19" t="s">
        <v>434</v>
      </c>
      <c r="B206" s="77">
        <v>2</v>
      </c>
      <c r="C206" s="20" t="str">
        <f t="shared" si="147"/>
        <v>Judy Aghor</v>
      </c>
      <c r="D206" s="20" t="str">
        <f t="shared" si="148"/>
        <v>Shaftesbury</v>
      </c>
      <c r="E206" s="155">
        <v>24.18</v>
      </c>
      <c r="F206" s="146">
        <f>Decsheets!$V$6</f>
        <v>5</v>
      </c>
      <c r="G206" s="12"/>
      <c r="H206" s="12"/>
      <c r="I206" s="22"/>
      <c r="J206" s="18" t="str">
        <f t="shared" si="149"/>
        <v/>
      </c>
      <c r="K206" s="18" t="str">
        <f t="shared" si="149"/>
        <v/>
      </c>
      <c r="L206" s="18" t="str">
        <f t="shared" si="149"/>
        <v/>
      </c>
      <c r="M206" s="18" t="str">
        <f t="shared" si="149"/>
        <v/>
      </c>
      <c r="N206" s="18">
        <f t="shared" si="149"/>
        <v>5</v>
      </c>
      <c r="O206" s="18" t="str">
        <f t="shared" si="149"/>
        <v/>
      </c>
      <c r="P206" s="18" t="str">
        <f t="shared" si="149"/>
        <v/>
      </c>
      <c r="Q206" s="18" t="str">
        <f t="shared" si="149"/>
        <v/>
      </c>
      <c r="R206" s="18"/>
      <c r="S206" s="12"/>
    </row>
    <row r="207" spans="1:29" x14ac:dyDescent="0.35">
      <c r="A207" s="19" t="s">
        <v>428</v>
      </c>
      <c r="B207" s="77">
        <v>3</v>
      </c>
      <c r="C207" s="20" t="str">
        <f t="shared" si="147"/>
        <v>Ami O’Sullivan</v>
      </c>
      <c r="D207" s="20" t="str">
        <f t="shared" si="148"/>
        <v>Watford</v>
      </c>
      <c r="E207" s="155">
        <v>19.149999999999999</v>
      </c>
      <c r="F207" s="146">
        <f>Decsheets!$V$7</f>
        <v>4</v>
      </c>
      <c r="G207" s="12"/>
      <c r="H207" s="12"/>
      <c r="I207" s="22"/>
      <c r="J207" s="18" t="str">
        <f t="shared" si="149"/>
        <v/>
      </c>
      <c r="K207" s="18">
        <f t="shared" si="149"/>
        <v>4</v>
      </c>
      <c r="L207" s="18" t="str">
        <f t="shared" si="149"/>
        <v/>
      </c>
      <c r="M207" s="18" t="str">
        <f t="shared" si="149"/>
        <v/>
      </c>
      <c r="N207" s="18" t="str">
        <f t="shared" si="149"/>
        <v/>
      </c>
      <c r="O207" s="18" t="str">
        <f t="shared" si="149"/>
        <v/>
      </c>
      <c r="P207" s="18" t="str">
        <f t="shared" si="149"/>
        <v/>
      </c>
      <c r="Q207" s="18" t="str">
        <f t="shared" si="149"/>
        <v/>
      </c>
      <c r="R207" s="18"/>
      <c r="S207" s="12"/>
    </row>
    <row r="208" spans="1:29" x14ac:dyDescent="0.35">
      <c r="A208" s="19"/>
      <c r="B208" s="77" t="s">
        <v>23</v>
      </c>
      <c r="C208" s="20" t="str">
        <f t="shared" si="147"/>
        <v/>
      </c>
      <c r="D208" s="20" t="str">
        <f t="shared" si="148"/>
        <v/>
      </c>
      <c r="E208" s="155" t="s">
        <v>296</v>
      </c>
      <c r="F208" s="146">
        <f>Decsheets!$V$8</f>
        <v>3</v>
      </c>
      <c r="G208" s="12"/>
      <c r="H208" s="12"/>
      <c r="I208" s="22"/>
      <c r="J208" s="18" t="str">
        <f t="shared" si="149"/>
        <v/>
      </c>
      <c r="K208" s="18" t="str">
        <f t="shared" si="149"/>
        <v/>
      </c>
      <c r="L208" s="18" t="str">
        <f t="shared" si="149"/>
        <v/>
      </c>
      <c r="M208" s="18" t="str">
        <f t="shared" si="149"/>
        <v/>
      </c>
      <c r="N208" s="18" t="str">
        <f t="shared" si="149"/>
        <v/>
      </c>
      <c r="O208" s="18" t="str">
        <f t="shared" si="149"/>
        <v/>
      </c>
      <c r="P208" s="18" t="str">
        <f t="shared" si="149"/>
        <v/>
      </c>
      <c r="Q208" s="18" t="str">
        <f t="shared" si="149"/>
        <v/>
      </c>
      <c r="R208" s="18"/>
      <c r="S208" s="12"/>
    </row>
    <row r="209" spans="1:29" x14ac:dyDescent="0.35">
      <c r="A209" s="19"/>
      <c r="B209" s="77" t="s">
        <v>24</v>
      </c>
      <c r="C209" s="20" t="str">
        <f t="shared" si="147"/>
        <v/>
      </c>
      <c r="D209" s="20" t="str">
        <f t="shared" si="148"/>
        <v/>
      </c>
      <c r="E209" s="155" t="s">
        <v>296</v>
      </c>
      <c r="F209" s="146">
        <f>Decsheets!$V$9</f>
        <v>2</v>
      </c>
      <c r="G209" s="12"/>
      <c r="H209" s="12"/>
      <c r="I209" s="22"/>
      <c r="J209" s="18" t="str">
        <f t="shared" si="149"/>
        <v/>
      </c>
      <c r="K209" s="18" t="str">
        <f t="shared" si="149"/>
        <v/>
      </c>
      <c r="L209" s="18" t="str">
        <f t="shared" si="149"/>
        <v/>
      </c>
      <c r="M209" s="18" t="str">
        <f t="shared" si="149"/>
        <v/>
      </c>
      <c r="N209" s="18" t="str">
        <f t="shared" si="149"/>
        <v/>
      </c>
      <c r="O209" s="18" t="str">
        <f t="shared" si="149"/>
        <v/>
      </c>
      <c r="P209" s="18" t="str">
        <f t="shared" si="149"/>
        <v/>
      </c>
      <c r="Q209" s="18" t="str">
        <f t="shared" si="149"/>
        <v/>
      </c>
      <c r="R209" s="18"/>
      <c r="S209" s="12"/>
      <c r="W209" s="169"/>
      <c r="X209" s="169"/>
      <c r="Y209" s="170"/>
      <c r="Z209" s="169"/>
      <c r="AA209" s="169"/>
      <c r="AB209" s="169"/>
      <c r="AC209" s="170"/>
    </row>
    <row r="210" spans="1:29" x14ac:dyDescent="0.35">
      <c r="A210" s="19"/>
      <c r="B210" s="77" t="s">
        <v>25</v>
      </c>
      <c r="C210" s="20" t="str">
        <f t="shared" si="147"/>
        <v/>
      </c>
      <c r="D210" s="20" t="str">
        <f t="shared" si="148"/>
        <v/>
      </c>
      <c r="E210" s="155" t="s">
        <v>296</v>
      </c>
      <c r="F210" s="146">
        <f>Decsheets!$V$10</f>
        <v>1</v>
      </c>
      <c r="G210" s="12"/>
      <c r="H210" s="12"/>
      <c r="I210" s="22"/>
      <c r="J210" s="18" t="str">
        <f t="shared" si="149"/>
        <v/>
      </c>
      <c r="K210" s="18" t="str">
        <f t="shared" si="149"/>
        <v/>
      </c>
      <c r="L210" s="18" t="str">
        <f t="shared" si="149"/>
        <v/>
      </c>
      <c r="M210" s="18" t="str">
        <f t="shared" si="149"/>
        <v/>
      </c>
      <c r="N210" s="18" t="str">
        <f t="shared" si="149"/>
        <v/>
      </c>
      <c r="O210" s="18" t="str">
        <f t="shared" si="149"/>
        <v/>
      </c>
      <c r="P210" s="18" t="str">
        <f t="shared" si="149"/>
        <v/>
      </c>
      <c r="Q210" s="18" t="str">
        <f t="shared" si="149"/>
        <v/>
      </c>
      <c r="R210" s="18"/>
      <c r="S210" s="12"/>
    </row>
    <row r="211" spans="1:29" x14ac:dyDescent="0.35">
      <c r="A211" s="19"/>
      <c r="B211" s="77">
        <v>7</v>
      </c>
      <c r="C211" s="20" t="str">
        <f t="shared" si="147"/>
        <v/>
      </c>
      <c r="D211" s="20" t="str">
        <f t="shared" si="148"/>
        <v/>
      </c>
      <c r="E211" s="155" t="s">
        <v>296</v>
      </c>
      <c r="F211" s="146">
        <v>1</v>
      </c>
      <c r="G211" s="12"/>
      <c r="H211" s="12"/>
      <c r="I211" s="22"/>
      <c r="J211" s="18" t="str">
        <f t="shared" si="149"/>
        <v/>
      </c>
      <c r="K211" s="18" t="str">
        <f t="shared" si="149"/>
        <v/>
      </c>
      <c r="L211" s="18" t="str">
        <f t="shared" si="149"/>
        <v/>
      </c>
      <c r="M211" s="18" t="str">
        <f t="shared" si="149"/>
        <v/>
      </c>
      <c r="N211" s="18" t="str">
        <f t="shared" si="149"/>
        <v/>
      </c>
      <c r="O211" s="18" t="str">
        <f t="shared" si="149"/>
        <v/>
      </c>
      <c r="P211" s="18" t="str">
        <f t="shared" si="149"/>
        <v/>
      </c>
      <c r="Q211" s="18" t="str">
        <f t="shared" si="149"/>
        <v/>
      </c>
      <c r="R211" s="18">
        <f>SUM(Decsheets!$V$5:$V$13)-(SUM(J205:P211))</f>
        <v>6</v>
      </c>
      <c r="S211" s="12"/>
    </row>
    <row r="212" spans="1:29" s="2" customFormat="1" x14ac:dyDescent="0.35">
      <c r="A212" s="28" t="s">
        <v>13</v>
      </c>
      <c r="B212" s="76"/>
      <c r="C212" s="23" t="s">
        <v>158</v>
      </c>
      <c r="D212" s="26"/>
      <c r="E212" s="186" t="s">
        <v>296</v>
      </c>
      <c r="F212" s="144"/>
      <c r="G212" s="12"/>
      <c r="H212" s="12"/>
      <c r="I212" s="12"/>
      <c r="J212" s="18"/>
      <c r="K212" s="18"/>
      <c r="L212" s="18"/>
      <c r="M212" s="18"/>
      <c r="N212" s="18"/>
      <c r="O212" s="18"/>
      <c r="P212" s="18"/>
      <c r="Q212" s="18"/>
      <c r="R212" s="18"/>
      <c r="S212" s="12" t="s">
        <v>47</v>
      </c>
      <c r="W212" s="167"/>
      <c r="X212" s="167"/>
      <c r="Y212" s="168"/>
      <c r="Z212" s="167"/>
      <c r="AA212" s="167"/>
      <c r="AB212" s="167"/>
      <c r="AC212" s="168"/>
    </row>
    <row r="213" spans="1:29" x14ac:dyDescent="0.35">
      <c r="A213" s="19" t="s">
        <v>824</v>
      </c>
      <c r="B213" s="77">
        <v>1</v>
      </c>
      <c r="C213" s="20" t="str">
        <f t="shared" ref="C213:C219" si="150">IF(A213="","",VLOOKUP($A$212,IF(LEN(A213)=2,SWB,SWA),VLOOKUP(LEFT(A213,1),club,6,FALSE),FALSE))</f>
        <v xml:space="preserve">Naomi Ogunniyi </v>
      </c>
      <c r="D213" s="20" t="str">
        <f t="shared" ref="D213:D219" si="151">IF(A213="","",VLOOKUP(LEFT(A213,1),club,2,FALSE))</f>
        <v>Shaftesbury</v>
      </c>
      <c r="E213" s="155">
        <v>21</v>
      </c>
      <c r="F213" s="146">
        <f>Decsheets!$V$5</f>
        <v>6</v>
      </c>
      <c r="G213" s="12"/>
      <c r="H213" s="12"/>
      <c r="I213" s="22"/>
      <c r="J213" s="18" t="str">
        <f t="shared" ref="J213:Q219" si="152">IF($A213="","",IF(LEFT($A213,1)=J$12,$F213,""))</f>
        <v/>
      </c>
      <c r="K213" s="18" t="str">
        <f t="shared" si="152"/>
        <v/>
      </c>
      <c r="L213" s="18" t="str">
        <f t="shared" si="152"/>
        <v/>
      </c>
      <c r="M213" s="18" t="str">
        <f t="shared" si="152"/>
        <v/>
      </c>
      <c r="N213" s="18">
        <f t="shared" si="152"/>
        <v>6</v>
      </c>
      <c r="O213" s="18" t="str">
        <f t="shared" si="152"/>
        <v/>
      </c>
      <c r="P213" s="18" t="str">
        <f t="shared" si="152"/>
        <v/>
      </c>
      <c r="Q213" s="18" t="str">
        <f t="shared" si="152"/>
        <v/>
      </c>
      <c r="R213" s="18"/>
      <c r="S213" s="12"/>
    </row>
    <row r="214" spans="1:29" x14ac:dyDescent="0.35">
      <c r="A214" s="19"/>
      <c r="B214" s="77">
        <v>2</v>
      </c>
      <c r="C214" s="20" t="str">
        <f t="shared" si="150"/>
        <v/>
      </c>
      <c r="D214" s="20" t="str">
        <f t="shared" si="151"/>
        <v/>
      </c>
      <c r="E214" s="155" t="s">
        <v>296</v>
      </c>
      <c r="F214" s="146">
        <f>Decsheets!$V$6</f>
        <v>5</v>
      </c>
      <c r="G214" s="12"/>
      <c r="H214" s="12"/>
      <c r="I214" s="22"/>
      <c r="J214" s="18" t="str">
        <f t="shared" si="152"/>
        <v/>
      </c>
      <c r="K214" s="18" t="str">
        <f t="shared" si="152"/>
        <v/>
      </c>
      <c r="L214" s="18" t="str">
        <f t="shared" si="152"/>
        <v/>
      </c>
      <c r="M214" s="18" t="str">
        <f t="shared" si="152"/>
        <v/>
      </c>
      <c r="N214" s="18" t="str">
        <f t="shared" si="152"/>
        <v/>
      </c>
      <c r="O214" s="18" t="str">
        <f t="shared" si="152"/>
        <v/>
      </c>
      <c r="P214" s="18" t="str">
        <f t="shared" si="152"/>
        <v/>
      </c>
      <c r="Q214" s="18" t="str">
        <f t="shared" si="152"/>
        <v/>
      </c>
      <c r="R214" s="18"/>
      <c r="S214" s="12"/>
    </row>
    <row r="215" spans="1:29" x14ac:dyDescent="0.35">
      <c r="A215" s="19"/>
      <c r="B215" s="77">
        <v>3</v>
      </c>
      <c r="C215" s="20" t="str">
        <f t="shared" si="150"/>
        <v/>
      </c>
      <c r="D215" s="20" t="str">
        <f t="shared" si="151"/>
        <v/>
      </c>
      <c r="E215" s="155" t="s">
        <v>296</v>
      </c>
      <c r="F215" s="146">
        <f>Decsheets!$V$7</f>
        <v>4</v>
      </c>
      <c r="G215" s="12"/>
      <c r="H215" s="12"/>
      <c r="I215" s="22"/>
      <c r="J215" s="18" t="str">
        <f t="shared" si="152"/>
        <v/>
      </c>
      <c r="K215" s="18" t="str">
        <f t="shared" si="152"/>
        <v/>
      </c>
      <c r="L215" s="18" t="str">
        <f t="shared" si="152"/>
        <v/>
      </c>
      <c r="M215" s="18" t="str">
        <f t="shared" si="152"/>
        <v/>
      </c>
      <c r="N215" s="18" t="str">
        <f t="shared" si="152"/>
        <v/>
      </c>
      <c r="O215" s="18" t="str">
        <f t="shared" si="152"/>
        <v/>
      </c>
      <c r="P215" s="18" t="str">
        <f t="shared" si="152"/>
        <v/>
      </c>
      <c r="Q215" s="18" t="str">
        <f t="shared" si="152"/>
        <v/>
      </c>
      <c r="R215" s="18"/>
      <c r="S215" s="12"/>
    </row>
    <row r="216" spans="1:29" x14ac:dyDescent="0.35">
      <c r="A216" s="19"/>
      <c r="B216" s="77" t="s">
        <v>23</v>
      </c>
      <c r="C216" s="20" t="str">
        <f t="shared" si="150"/>
        <v/>
      </c>
      <c r="D216" s="20" t="str">
        <f t="shared" si="151"/>
        <v/>
      </c>
      <c r="E216" s="155" t="s">
        <v>296</v>
      </c>
      <c r="F216" s="146">
        <f>Decsheets!$V$8</f>
        <v>3</v>
      </c>
      <c r="G216" s="12"/>
      <c r="H216" s="12"/>
      <c r="I216" s="22"/>
      <c r="J216" s="18" t="str">
        <f t="shared" si="152"/>
        <v/>
      </c>
      <c r="K216" s="18" t="str">
        <f t="shared" si="152"/>
        <v/>
      </c>
      <c r="L216" s="18" t="str">
        <f t="shared" si="152"/>
        <v/>
      </c>
      <c r="M216" s="18" t="str">
        <f t="shared" si="152"/>
        <v/>
      </c>
      <c r="N216" s="18" t="str">
        <f t="shared" si="152"/>
        <v/>
      </c>
      <c r="O216" s="18" t="str">
        <f t="shared" si="152"/>
        <v/>
      </c>
      <c r="P216" s="18" t="str">
        <f t="shared" si="152"/>
        <v/>
      </c>
      <c r="Q216" s="18" t="str">
        <f t="shared" si="152"/>
        <v/>
      </c>
      <c r="R216" s="18"/>
      <c r="S216" s="12"/>
    </row>
    <row r="217" spans="1:29" x14ac:dyDescent="0.35">
      <c r="A217" s="19"/>
      <c r="B217" s="77" t="s">
        <v>24</v>
      </c>
      <c r="C217" s="20" t="str">
        <f t="shared" si="150"/>
        <v/>
      </c>
      <c r="D217" s="20" t="str">
        <f t="shared" si="151"/>
        <v/>
      </c>
      <c r="E217" s="155" t="s">
        <v>296</v>
      </c>
      <c r="F217" s="146">
        <f>Decsheets!$V$9</f>
        <v>2</v>
      </c>
      <c r="G217" s="12"/>
      <c r="H217" s="12"/>
      <c r="I217" s="22"/>
      <c r="J217" s="18" t="str">
        <f t="shared" si="152"/>
        <v/>
      </c>
      <c r="K217" s="18" t="str">
        <f t="shared" si="152"/>
        <v/>
      </c>
      <c r="L217" s="18" t="str">
        <f t="shared" si="152"/>
        <v/>
      </c>
      <c r="M217" s="18" t="str">
        <f t="shared" si="152"/>
        <v/>
      </c>
      <c r="N217" s="18" t="str">
        <f t="shared" si="152"/>
        <v/>
      </c>
      <c r="O217" s="18" t="str">
        <f t="shared" si="152"/>
        <v/>
      </c>
      <c r="P217" s="18" t="str">
        <f t="shared" si="152"/>
        <v/>
      </c>
      <c r="Q217" s="18" t="str">
        <f t="shared" si="152"/>
        <v/>
      </c>
      <c r="R217" s="18"/>
      <c r="S217" s="12"/>
      <c r="W217" s="169"/>
      <c r="X217" s="169"/>
      <c r="Y217" s="170"/>
      <c r="Z217" s="169"/>
      <c r="AA217" s="169"/>
      <c r="AB217" s="169"/>
      <c r="AC217" s="170"/>
    </row>
    <row r="218" spans="1:29" x14ac:dyDescent="0.35">
      <c r="A218" s="19"/>
      <c r="B218" s="77" t="s">
        <v>25</v>
      </c>
      <c r="C218" s="20" t="str">
        <f t="shared" si="150"/>
        <v/>
      </c>
      <c r="D218" s="20" t="str">
        <f t="shared" si="151"/>
        <v/>
      </c>
      <c r="E218" s="155" t="s">
        <v>296</v>
      </c>
      <c r="F218" s="146">
        <f>Decsheets!$V$10</f>
        <v>1</v>
      </c>
      <c r="G218" s="12"/>
      <c r="H218" s="12"/>
      <c r="I218" s="22"/>
      <c r="J218" s="18" t="str">
        <f t="shared" si="152"/>
        <v/>
      </c>
      <c r="K218" s="18" t="str">
        <f t="shared" si="152"/>
        <v/>
      </c>
      <c r="L218" s="18" t="str">
        <f t="shared" si="152"/>
        <v/>
      </c>
      <c r="M218" s="18" t="str">
        <f t="shared" si="152"/>
        <v/>
      </c>
      <c r="N218" s="18" t="str">
        <f t="shared" si="152"/>
        <v/>
      </c>
      <c r="O218" s="18" t="str">
        <f t="shared" si="152"/>
        <v/>
      </c>
      <c r="P218" s="18" t="str">
        <f t="shared" si="152"/>
        <v/>
      </c>
      <c r="Q218" s="18" t="str">
        <f t="shared" si="152"/>
        <v/>
      </c>
      <c r="R218" s="18"/>
      <c r="S218" s="12"/>
    </row>
    <row r="219" spans="1:29" x14ac:dyDescent="0.35">
      <c r="A219" s="19"/>
      <c r="B219" s="77">
        <v>7</v>
      </c>
      <c r="C219" s="20" t="str">
        <f t="shared" si="150"/>
        <v/>
      </c>
      <c r="D219" s="20" t="str">
        <f t="shared" si="151"/>
        <v/>
      </c>
      <c r="E219" s="155" t="s">
        <v>296</v>
      </c>
      <c r="F219" s="146">
        <v>1</v>
      </c>
      <c r="G219" s="12"/>
      <c r="H219" s="12"/>
      <c r="I219" s="22"/>
      <c r="J219" s="18" t="str">
        <f t="shared" si="152"/>
        <v/>
      </c>
      <c r="K219" s="18" t="str">
        <f t="shared" si="152"/>
        <v/>
      </c>
      <c r="L219" s="18" t="str">
        <f t="shared" si="152"/>
        <v/>
      </c>
      <c r="M219" s="18" t="str">
        <f t="shared" si="152"/>
        <v/>
      </c>
      <c r="N219" s="18" t="str">
        <f t="shared" si="152"/>
        <v/>
      </c>
      <c r="O219" s="18" t="str">
        <f t="shared" si="152"/>
        <v/>
      </c>
      <c r="P219" s="18" t="str">
        <f t="shared" si="152"/>
        <v/>
      </c>
      <c r="Q219" s="18" t="str">
        <f t="shared" si="152"/>
        <v/>
      </c>
      <c r="R219" s="18">
        <f>SUM(Decsheets!$V$5:$V$13)-(SUM(J213:P219))</f>
        <v>15</v>
      </c>
      <c r="S219" s="12"/>
    </row>
    <row r="220" spans="1:29" s="2" customFormat="1" x14ac:dyDescent="0.35">
      <c r="A220" s="28" t="s">
        <v>14</v>
      </c>
      <c r="B220" s="76"/>
      <c r="C220" s="23" t="s">
        <v>159</v>
      </c>
      <c r="D220" s="26"/>
      <c r="E220" s="193" t="s">
        <v>296</v>
      </c>
      <c r="F220" s="144"/>
      <c r="G220" s="12"/>
      <c r="H220" s="12"/>
      <c r="I220" s="27"/>
      <c r="J220" s="18"/>
      <c r="K220" s="18"/>
      <c r="L220" s="18"/>
      <c r="M220" s="18"/>
      <c r="N220" s="18"/>
      <c r="O220" s="18"/>
      <c r="P220" s="18"/>
      <c r="Q220" s="18"/>
      <c r="R220" s="18"/>
      <c r="S220" s="12" t="s">
        <v>14</v>
      </c>
      <c r="W220" s="167"/>
      <c r="X220" s="167"/>
      <c r="Y220" s="168"/>
      <c r="Z220" s="167"/>
      <c r="AA220" s="167"/>
      <c r="AB220" s="167"/>
      <c r="AC220" s="168"/>
    </row>
    <row r="221" spans="1:29" x14ac:dyDescent="0.35">
      <c r="A221" s="19" t="s">
        <v>434</v>
      </c>
      <c r="B221" s="77">
        <v>1</v>
      </c>
      <c r="C221" s="20" t="str">
        <f t="shared" ref="C221:C227" si="153">IF(A221="","",VLOOKUP($A$220,IF(LEN(A221)=2,SWB,SWA),VLOOKUP(LEFT(A221,1),club,6,FALSE),FALSE))</f>
        <v>Shaftesbury</v>
      </c>
      <c r="D221" s="20" t="str">
        <f t="shared" ref="D221:D227" si="154">IF(A221="","",VLOOKUP(LEFT(A221,1),club,2,FALSE))</f>
        <v>Shaftesbury</v>
      </c>
      <c r="E221" s="154">
        <v>52</v>
      </c>
      <c r="F221" s="146">
        <f>Decsheets!$V$5</f>
        <v>6</v>
      </c>
      <c r="G221" s="12"/>
      <c r="H221" s="12"/>
      <c r="I221" s="22"/>
      <c r="J221" s="18" t="str">
        <f t="shared" ref="J221:Q227" si="155">IF($A221="","",IF(LEFT($A221,1)=J$12,$F221,""))</f>
        <v/>
      </c>
      <c r="K221" s="18" t="str">
        <f t="shared" si="155"/>
        <v/>
      </c>
      <c r="L221" s="18" t="str">
        <f t="shared" si="155"/>
        <v/>
      </c>
      <c r="M221" s="18" t="str">
        <f t="shared" si="155"/>
        <v/>
      </c>
      <c r="N221" s="18">
        <f t="shared" si="155"/>
        <v>6</v>
      </c>
      <c r="O221" s="18" t="str">
        <f t="shared" si="155"/>
        <v/>
      </c>
      <c r="P221" s="18" t="str">
        <f t="shared" si="155"/>
        <v/>
      </c>
      <c r="Q221" s="18" t="str">
        <f t="shared" si="155"/>
        <v/>
      </c>
      <c r="R221" s="18"/>
      <c r="S221" s="12"/>
    </row>
    <row r="222" spans="1:29" x14ac:dyDescent="0.35">
      <c r="A222" s="19" t="s">
        <v>432</v>
      </c>
      <c r="B222" s="77">
        <v>2</v>
      </c>
      <c r="C222" s="20" t="str">
        <f t="shared" si="153"/>
        <v>Dacorum &amp; T</v>
      </c>
      <c r="D222" s="20" t="str">
        <f t="shared" si="154"/>
        <v>Dacorum &amp; T</v>
      </c>
      <c r="E222" s="154">
        <v>52.8</v>
      </c>
      <c r="F222" s="146">
        <f>Decsheets!$V$6</f>
        <v>5</v>
      </c>
      <c r="G222" s="12"/>
      <c r="H222" s="12"/>
      <c r="I222" s="22"/>
      <c r="J222" s="18" t="str">
        <f t="shared" si="155"/>
        <v/>
      </c>
      <c r="K222" s="18" t="str">
        <f t="shared" si="155"/>
        <v/>
      </c>
      <c r="L222" s="18" t="str">
        <f t="shared" si="155"/>
        <v/>
      </c>
      <c r="M222" s="18">
        <f t="shared" si="155"/>
        <v>5</v>
      </c>
      <c r="N222" s="18" t="str">
        <f t="shared" si="155"/>
        <v/>
      </c>
      <c r="O222" s="18" t="str">
        <f t="shared" si="155"/>
        <v/>
      </c>
      <c r="P222" s="18" t="str">
        <f t="shared" si="155"/>
        <v/>
      </c>
      <c r="Q222" s="18" t="str">
        <f t="shared" si="155"/>
        <v/>
      </c>
      <c r="R222" s="18"/>
      <c r="S222" s="12"/>
    </row>
    <row r="223" spans="1:29" x14ac:dyDescent="0.35">
      <c r="A223" s="19" t="s">
        <v>428</v>
      </c>
      <c r="B223" s="77">
        <v>3</v>
      </c>
      <c r="C223" s="20" t="str">
        <f t="shared" si="153"/>
        <v>Watford</v>
      </c>
      <c r="D223" s="20" t="str">
        <f t="shared" si="154"/>
        <v>Watford</v>
      </c>
      <c r="E223" s="154">
        <v>53.1</v>
      </c>
      <c r="F223" s="146">
        <f>Decsheets!$V$7</f>
        <v>4</v>
      </c>
      <c r="G223" s="12"/>
      <c r="H223" s="12"/>
      <c r="I223" s="22"/>
      <c r="J223" s="18" t="str">
        <f t="shared" si="155"/>
        <v/>
      </c>
      <c r="K223" s="18">
        <f t="shared" si="155"/>
        <v>4</v>
      </c>
      <c r="L223" s="18" t="str">
        <f t="shared" si="155"/>
        <v/>
      </c>
      <c r="M223" s="18" t="str">
        <f t="shared" si="155"/>
        <v/>
      </c>
      <c r="N223" s="18" t="str">
        <f t="shared" si="155"/>
        <v/>
      </c>
      <c r="O223" s="18" t="str">
        <f t="shared" si="155"/>
        <v/>
      </c>
      <c r="P223" s="18" t="str">
        <f t="shared" si="155"/>
        <v/>
      </c>
      <c r="Q223" s="18" t="str">
        <f t="shared" si="155"/>
        <v/>
      </c>
      <c r="R223" s="18"/>
      <c r="S223" s="12"/>
    </row>
    <row r="224" spans="1:29" x14ac:dyDescent="0.35">
      <c r="A224" s="19" t="s">
        <v>425</v>
      </c>
      <c r="B224" s="77" t="s">
        <v>23</v>
      </c>
      <c r="C224" s="20" t="str">
        <f t="shared" si="153"/>
        <v>St Albans</v>
      </c>
      <c r="D224" s="20" t="str">
        <f t="shared" si="154"/>
        <v>St Albans</v>
      </c>
      <c r="E224" s="154">
        <v>54.7</v>
      </c>
      <c r="F224" s="146">
        <f>Decsheets!$V$8</f>
        <v>3</v>
      </c>
      <c r="G224" s="12"/>
      <c r="H224" s="12"/>
      <c r="I224" s="22"/>
      <c r="J224" s="18">
        <f t="shared" si="155"/>
        <v>3</v>
      </c>
      <c r="K224" s="18" t="str">
        <f t="shared" si="155"/>
        <v/>
      </c>
      <c r="L224" s="18" t="str">
        <f t="shared" si="155"/>
        <v/>
      </c>
      <c r="M224" s="18" t="str">
        <f t="shared" si="155"/>
        <v/>
      </c>
      <c r="N224" s="18" t="str">
        <f t="shared" si="155"/>
        <v/>
      </c>
      <c r="O224" s="18" t="str">
        <f t="shared" si="155"/>
        <v/>
      </c>
      <c r="P224" s="18" t="str">
        <f t="shared" si="155"/>
        <v/>
      </c>
      <c r="Q224" s="18" t="str">
        <f t="shared" si="155"/>
        <v/>
      </c>
      <c r="R224" s="18"/>
      <c r="S224" s="12"/>
    </row>
    <row r="225" spans="1:19" x14ac:dyDescent="0.35">
      <c r="A225" s="19"/>
      <c r="B225" s="77" t="s">
        <v>24</v>
      </c>
      <c r="C225" s="20" t="str">
        <f t="shared" si="153"/>
        <v/>
      </c>
      <c r="D225" s="20" t="str">
        <f t="shared" si="154"/>
        <v/>
      </c>
      <c r="E225" s="154" t="s">
        <v>296</v>
      </c>
      <c r="F225" s="146">
        <f>Decsheets!$V$9</f>
        <v>2</v>
      </c>
      <c r="G225" s="12"/>
      <c r="H225" s="12"/>
      <c r="I225" s="22"/>
      <c r="J225" s="18" t="str">
        <f t="shared" si="155"/>
        <v/>
      </c>
      <c r="K225" s="18" t="str">
        <f t="shared" si="155"/>
        <v/>
      </c>
      <c r="L225" s="18" t="str">
        <f t="shared" si="155"/>
        <v/>
      </c>
      <c r="M225" s="18" t="str">
        <f t="shared" si="155"/>
        <v/>
      </c>
      <c r="N225" s="18" t="str">
        <f t="shared" si="155"/>
        <v/>
      </c>
      <c r="O225" s="18" t="str">
        <f t="shared" si="155"/>
        <v/>
      </c>
      <c r="P225" s="18" t="str">
        <f t="shared" si="155"/>
        <v/>
      </c>
      <c r="Q225" s="18" t="str">
        <f t="shared" si="155"/>
        <v/>
      </c>
      <c r="R225" s="18"/>
      <c r="S225" s="12"/>
    </row>
    <row r="226" spans="1:19" x14ac:dyDescent="0.35">
      <c r="A226" s="19"/>
      <c r="B226" s="77" t="s">
        <v>25</v>
      </c>
      <c r="C226" s="20" t="str">
        <f t="shared" si="153"/>
        <v/>
      </c>
      <c r="D226" s="20" t="str">
        <f t="shared" si="154"/>
        <v/>
      </c>
      <c r="E226" s="154" t="s">
        <v>296</v>
      </c>
      <c r="F226" s="146">
        <f>Decsheets!$V$10</f>
        <v>1</v>
      </c>
      <c r="G226" s="12"/>
      <c r="H226" s="12"/>
      <c r="I226" s="22"/>
      <c r="J226" s="18" t="str">
        <f t="shared" si="155"/>
        <v/>
      </c>
      <c r="K226" s="18" t="str">
        <f t="shared" si="155"/>
        <v/>
      </c>
      <c r="L226" s="18" t="str">
        <f t="shared" si="155"/>
        <v/>
      </c>
      <c r="M226" s="18" t="str">
        <f t="shared" si="155"/>
        <v/>
      </c>
      <c r="N226" s="18" t="str">
        <f t="shared" si="155"/>
        <v/>
      </c>
      <c r="O226" s="18" t="str">
        <f t="shared" si="155"/>
        <v/>
      </c>
      <c r="P226" s="18" t="str">
        <f t="shared" si="155"/>
        <v/>
      </c>
      <c r="Q226" s="18" t="str">
        <f t="shared" si="155"/>
        <v/>
      </c>
      <c r="R226" s="18"/>
      <c r="S226" s="12"/>
    </row>
    <row r="227" spans="1:19" x14ac:dyDescent="0.35">
      <c r="A227" s="19"/>
      <c r="B227" s="77">
        <v>7</v>
      </c>
      <c r="C227" s="20" t="str">
        <f t="shared" si="153"/>
        <v/>
      </c>
      <c r="D227" s="20" t="str">
        <f t="shared" si="154"/>
        <v/>
      </c>
      <c r="E227" s="154" t="s">
        <v>296</v>
      </c>
      <c r="F227" s="146">
        <v>1</v>
      </c>
      <c r="G227" s="12"/>
      <c r="H227" s="12"/>
      <c r="I227" s="22"/>
      <c r="J227" s="18" t="str">
        <f t="shared" si="155"/>
        <v/>
      </c>
      <c r="K227" s="18" t="str">
        <f t="shared" si="155"/>
        <v/>
      </c>
      <c r="L227" s="18" t="str">
        <f t="shared" si="155"/>
        <v/>
      </c>
      <c r="M227" s="18" t="str">
        <f t="shared" si="155"/>
        <v/>
      </c>
      <c r="N227" s="18" t="str">
        <f t="shared" si="155"/>
        <v/>
      </c>
      <c r="O227" s="18" t="str">
        <f t="shared" si="155"/>
        <v/>
      </c>
      <c r="P227" s="18" t="str">
        <f t="shared" si="155"/>
        <v/>
      </c>
      <c r="Q227" s="18" t="str">
        <f t="shared" si="155"/>
        <v/>
      </c>
      <c r="R227" s="18">
        <f>SUM(Decsheets!$V$5:$V$13)-(SUM(J221:P227))</f>
        <v>3</v>
      </c>
      <c r="S227" s="12"/>
    </row>
  </sheetData>
  <sheetProtection password="CAC7" sheet="1" selectLockedCells="1"/>
  <mergeCells count="3">
    <mergeCell ref="R10:R12"/>
    <mergeCell ref="A1:D1"/>
    <mergeCell ref="W1:AB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5" fitToHeight="2" orientation="portrait" r:id="rId1"/>
  <headerFooter>
    <oddHeader xml:space="preserve">&amp;RUnder 17 Women Page  &amp;P of &amp;N </oddHead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/>
  <dimension ref="A1:AE183"/>
  <sheetViews>
    <sheetView topLeftCell="A79" workbookViewId="0">
      <selection activeCell="E96" sqref="E96"/>
    </sheetView>
  </sheetViews>
  <sheetFormatPr defaultRowHeight="14.5" x14ac:dyDescent="0.35"/>
  <cols>
    <col min="1" max="1" width="8.453125" customWidth="1"/>
    <col min="2" max="2" width="3.26953125" style="55" customWidth="1"/>
    <col min="3" max="3" width="37.54296875" customWidth="1"/>
    <col min="4" max="4" width="29.54296875" customWidth="1"/>
    <col min="5" max="5" width="10.54296875" customWidth="1"/>
    <col min="6" max="6" width="4.7265625" style="1" customWidth="1"/>
    <col min="7" max="7" width="6.7265625" hidden="1" customWidth="1"/>
    <col min="8" max="8" width="9.1796875" hidden="1" customWidth="1"/>
    <col min="9" max="9" width="6" customWidth="1"/>
    <col min="10" max="18" width="5.26953125" customWidth="1"/>
    <col min="19" max="19" width="8.7265625" customWidth="1"/>
    <col min="20" max="20" width="4.453125" customWidth="1"/>
    <col min="21" max="21" width="4.54296875" customWidth="1"/>
    <col min="23" max="23" width="19.81640625" customWidth="1"/>
    <col min="24" max="24" width="14.453125" customWidth="1"/>
    <col min="26" max="26" width="6.81640625" customWidth="1"/>
    <col min="27" max="27" width="20.81640625" customWidth="1"/>
    <col min="28" max="28" width="14.26953125" customWidth="1"/>
  </cols>
  <sheetData>
    <row r="1" spans="1:31" s="74" customFormat="1" ht="18.5" x14ac:dyDescent="0.45">
      <c r="A1" s="340" t="s">
        <v>282</v>
      </c>
      <c r="B1" s="340"/>
      <c r="C1" s="340"/>
      <c r="D1" s="340"/>
      <c r="E1" s="68"/>
      <c r="F1" s="68"/>
      <c r="G1" s="68"/>
      <c r="H1" s="68"/>
      <c r="I1" s="70"/>
      <c r="J1" s="70" t="str">
        <f>Overallresults!I38</f>
        <v>Watford</v>
      </c>
      <c r="K1" s="70"/>
      <c r="L1" s="70"/>
      <c r="M1" s="70"/>
      <c r="N1" s="70"/>
      <c r="O1" s="70"/>
      <c r="P1" s="344">
        <f>Overallresults!L38</f>
        <v>44451</v>
      </c>
      <c r="Q1" s="344"/>
      <c r="R1" s="344"/>
      <c r="S1" s="70"/>
      <c r="T1" s="70"/>
      <c r="U1" s="70"/>
      <c r="V1" s="70"/>
      <c r="W1" s="340" t="s">
        <v>378</v>
      </c>
      <c r="X1" s="340"/>
      <c r="Y1" s="340"/>
      <c r="Z1" s="340"/>
      <c r="AA1" s="340"/>
      <c r="AB1" s="340"/>
      <c r="AC1" s="170"/>
      <c r="AD1" s="71"/>
      <c r="AE1" s="70"/>
    </row>
    <row r="2" spans="1:31" x14ac:dyDescent="0.35">
      <c r="A2" s="143"/>
      <c r="B2" s="76"/>
      <c r="C2" s="10" t="s">
        <v>1</v>
      </c>
      <c r="D2" s="10" t="s">
        <v>22</v>
      </c>
      <c r="E2" s="11"/>
      <c r="F2" s="144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2"/>
      <c r="U2" s="2"/>
      <c r="V2" s="2"/>
      <c r="W2" s="173" t="str">
        <f>Overallresults!I38</f>
        <v>Watford</v>
      </c>
      <c r="X2" s="169"/>
      <c r="Y2" s="170"/>
      <c r="Z2" s="169"/>
      <c r="AA2" s="310">
        <f>Overallresults!L38</f>
        <v>44451</v>
      </c>
      <c r="AB2" s="169"/>
      <c r="AC2" s="170"/>
      <c r="AD2" s="2"/>
      <c r="AE2" s="2"/>
    </row>
    <row r="3" spans="1:31" x14ac:dyDescent="0.35">
      <c r="A3" s="28"/>
      <c r="B3" s="123">
        <v>1</v>
      </c>
      <c r="C3" s="145" t="str">
        <f>Decsheets!T5</f>
        <v>St Albans</v>
      </c>
      <c r="D3" s="122">
        <f>SUM(J13:J179)</f>
        <v>73</v>
      </c>
      <c r="E3" s="31" t="str">
        <f>Decsheets!S5</f>
        <v>Q</v>
      </c>
      <c r="F3" s="14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2"/>
      <c r="U3" s="2"/>
      <c r="V3" s="2"/>
      <c r="W3" s="169"/>
      <c r="X3" s="169"/>
      <c r="Y3" s="170"/>
      <c r="Z3" s="169"/>
      <c r="AA3" s="169"/>
      <c r="AB3" s="169"/>
      <c r="AC3" s="170"/>
      <c r="AD3" s="2"/>
      <c r="AE3" s="2"/>
    </row>
    <row r="4" spans="1:31" x14ac:dyDescent="0.35">
      <c r="A4" s="28"/>
      <c r="B4" s="123">
        <v>2</v>
      </c>
      <c r="C4" s="145" t="str">
        <f>Decsheets!T6</f>
        <v>Watford</v>
      </c>
      <c r="D4" s="122">
        <f>SUM(K13:K179)</f>
        <v>24</v>
      </c>
      <c r="E4" s="31" t="str">
        <f>Decsheets!S6</f>
        <v>W</v>
      </c>
      <c r="F4" s="144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2"/>
      <c r="U4" s="2"/>
      <c r="V4" s="2"/>
      <c r="W4" s="169" t="s">
        <v>338</v>
      </c>
      <c r="X4" s="171" t="s">
        <v>342</v>
      </c>
      <c r="Y4" s="199" t="str">
        <f>$E12</f>
        <v>.</v>
      </c>
      <c r="Z4" s="169"/>
      <c r="AA4" s="169" t="s">
        <v>339</v>
      </c>
      <c r="AB4" s="171" t="s">
        <v>342</v>
      </c>
      <c r="AC4" s="199" t="str">
        <f>$E20</f>
        <v>.</v>
      </c>
      <c r="AD4" s="2"/>
      <c r="AE4" s="2"/>
    </row>
    <row r="5" spans="1:31" x14ac:dyDescent="0.35">
      <c r="A5" s="28"/>
      <c r="B5" s="123">
        <v>3</v>
      </c>
      <c r="C5" s="145" t="str">
        <f>Decsheets!T7</f>
        <v>Herts Phoenix</v>
      </c>
      <c r="D5" s="122">
        <f>SUM(L13:L179)</f>
        <v>67</v>
      </c>
      <c r="E5" s="31" t="str">
        <f>Decsheets!S7</f>
        <v>P</v>
      </c>
      <c r="F5" s="144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2"/>
      <c r="U5" s="2"/>
      <c r="V5" s="2"/>
      <c r="W5" s="169" t="str">
        <f>$C13</f>
        <v>Rian Shah</v>
      </c>
      <c r="X5" s="169" t="str">
        <f>$D13</f>
        <v>Shaftesbury</v>
      </c>
      <c r="Y5" s="200">
        <f>$E13</f>
        <v>13.2</v>
      </c>
      <c r="Z5" s="169"/>
      <c r="AA5" s="169" t="str">
        <f>$C21</f>
        <v>Thomas Barry-Daly</v>
      </c>
      <c r="AB5" s="169" t="str">
        <f>$D21</f>
        <v>Watford</v>
      </c>
      <c r="AC5" s="200">
        <f>$E21</f>
        <v>14</v>
      </c>
      <c r="AD5" s="2"/>
      <c r="AE5" s="2"/>
    </row>
    <row r="6" spans="1:31" x14ac:dyDescent="0.35">
      <c r="A6" s="28"/>
      <c r="B6" s="123" t="s">
        <v>23</v>
      </c>
      <c r="C6" s="145" t="str">
        <f>Decsheets!T8</f>
        <v>Dacorum &amp; T</v>
      </c>
      <c r="D6" s="122">
        <f>SUM(M13:M179)</f>
        <v>91</v>
      </c>
      <c r="E6" s="31" t="str">
        <f>Decsheets!S8</f>
        <v>D</v>
      </c>
      <c r="F6" s="144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2"/>
      <c r="U6" s="2"/>
      <c r="V6" s="2"/>
      <c r="W6" s="169" t="str">
        <f t="shared" ref="W6:W11" si="0">$C14</f>
        <v>Zac Asamoah</v>
      </c>
      <c r="X6" s="169" t="str">
        <f t="shared" ref="X6:X11" si="1">$D14</f>
        <v>Herts Phoenix</v>
      </c>
      <c r="Y6" s="200">
        <f t="shared" ref="Y6:Y11" si="2">$E14</f>
        <v>13.5</v>
      </c>
      <c r="Z6" s="169"/>
      <c r="AA6" s="169" t="str">
        <f t="shared" ref="AA6:AA11" si="3">$C22</f>
        <v>Asher Escobar</v>
      </c>
      <c r="AB6" s="169" t="str">
        <f t="shared" ref="AB6:AB11" si="4">$D22</f>
        <v>Shaftesbury</v>
      </c>
      <c r="AC6" s="200">
        <f t="shared" ref="AC6:AC11" si="5">$E22</f>
        <v>14.3</v>
      </c>
      <c r="AD6" s="2"/>
      <c r="AE6" s="2"/>
    </row>
    <row r="7" spans="1:31" x14ac:dyDescent="0.35">
      <c r="A7" s="28"/>
      <c r="B7" s="123" t="s">
        <v>24</v>
      </c>
      <c r="C7" s="145" t="str">
        <f>Decsheets!T9</f>
        <v>Shaftesbury</v>
      </c>
      <c r="D7" s="122">
        <f>SUM(N13:N179)</f>
        <v>76</v>
      </c>
      <c r="E7" s="31" t="str">
        <f>Decsheets!S9</f>
        <v>G</v>
      </c>
      <c r="F7" s="144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2"/>
      <c r="U7" s="2"/>
      <c r="V7" s="2"/>
      <c r="W7" s="169" t="str">
        <f t="shared" si="0"/>
        <v>Edgar Dogbe</v>
      </c>
      <c r="X7" s="169" t="str">
        <f t="shared" si="1"/>
        <v>Watford</v>
      </c>
      <c r="Y7" s="200">
        <f t="shared" si="2"/>
        <v>13.5</v>
      </c>
      <c r="Z7" s="169"/>
      <c r="AA7" s="169" t="str">
        <f t="shared" si="3"/>
        <v>Alexander Sewell</v>
      </c>
      <c r="AB7" s="169" t="str">
        <f t="shared" si="4"/>
        <v>Herts Phoenix</v>
      </c>
      <c r="AC7" s="200">
        <f t="shared" si="5"/>
        <v>14.5</v>
      </c>
      <c r="AD7" s="2"/>
      <c r="AE7" s="2"/>
    </row>
    <row r="8" spans="1:31" x14ac:dyDescent="0.35">
      <c r="A8" s="28"/>
      <c r="B8" s="123" t="s">
        <v>25</v>
      </c>
      <c r="C8" s="145" t="str">
        <f>Decsheets!T10</f>
        <v>HAWCS/Enfield</v>
      </c>
      <c r="D8" s="122">
        <f>SUM(O13:O179)</f>
        <v>4</v>
      </c>
      <c r="E8" s="31" t="str">
        <f>Decsheets!S10</f>
        <v>E</v>
      </c>
      <c r="F8" s="144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2"/>
      <c r="U8" s="2"/>
      <c r="V8" s="2"/>
      <c r="W8" s="169" t="str">
        <f t="shared" si="0"/>
        <v>Luke Carlin</v>
      </c>
      <c r="X8" s="169" t="str">
        <f t="shared" si="1"/>
        <v>St Albans</v>
      </c>
      <c r="Y8" s="200">
        <f t="shared" si="2"/>
        <v>13.9</v>
      </c>
      <c r="Z8" s="169"/>
      <c r="AA8" s="169" t="str">
        <f t="shared" si="3"/>
        <v>Jack Grogan</v>
      </c>
      <c r="AB8" s="169" t="str">
        <f t="shared" si="4"/>
        <v>Dacorum &amp; T</v>
      </c>
      <c r="AC8" s="200">
        <f t="shared" si="5"/>
        <v>14.6</v>
      </c>
      <c r="AD8" s="2"/>
      <c r="AE8" s="2"/>
    </row>
    <row r="9" spans="1:31" x14ac:dyDescent="0.35">
      <c r="A9" s="28"/>
      <c r="B9" s="123" t="s">
        <v>26</v>
      </c>
      <c r="C9" s="145" t="str">
        <f>Decsheets!T11</f>
        <v>-</v>
      </c>
      <c r="D9" s="122">
        <f>SUM(P13:P179)</f>
        <v>0</v>
      </c>
      <c r="E9" s="31" t="str">
        <f>Decsheets!S11</f>
        <v>-</v>
      </c>
      <c r="F9" s="14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2"/>
      <c r="U9" s="2"/>
      <c r="V9" s="2"/>
      <c r="W9" s="169" t="str">
        <f t="shared" si="0"/>
        <v>Russell Frimpong</v>
      </c>
      <c r="X9" s="169" t="str">
        <f t="shared" si="1"/>
        <v>HAWCS/Enfield</v>
      </c>
      <c r="Y9" s="200">
        <f t="shared" si="2"/>
        <v>13.9</v>
      </c>
      <c r="Z9" s="169"/>
      <c r="AA9" s="169" t="str">
        <f t="shared" si="3"/>
        <v>Terence Junior Williams</v>
      </c>
      <c r="AB9" s="169" t="str">
        <f t="shared" si="4"/>
        <v>St Albans</v>
      </c>
      <c r="AC9" s="200">
        <f t="shared" si="5"/>
        <v>15.4</v>
      </c>
      <c r="AD9" s="2"/>
      <c r="AE9" s="2"/>
    </row>
    <row r="10" spans="1:31" x14ac:dyDescent="0.35">
      <c r="A10" s="28"/>
      <c r="B10" s="2"/>
      <c r="C10" s="2" t="s">
        <v>259</v>
      </c>
      <c r="D10" s="6">
        <f>SUM(R13:R179)</f>
        <v>106</v>
      </c>
      <c r="E10" s="2"/>
      <c r="F10" s="144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338" t="s">
        <v>27</v>
      </c>
      <c r="S10" s="12"/>
      <c r="T10" s="2"/>
      <c r="U10" s="2"/>
      <c r="V10" s="2"/>
      <c r="W10" s="169" t="str">
        <f t="shared" si="0"/>
        <v>Tain Wilson</v>
      </c>
      <c r="X10" s="169" t="str">
        <f t="shared" si="1"/>
        <v>Dacorum &amp; T</v>
      </c>
      <c r="Y10" s="200">
        <f t="shared" si="2"/>
        <v>14</v>
      </c>
      <c r="Z10" s="169"/>
      <c r="AA10" s="169" t="str">
        <f t="shared" si="3"/>
        <v/>
      </c>
      <c r="AB10" s="169" t="str">
        <f t="shared" si="4"/>
        <v/>
      </c>
      <c r="AC10" s="200" t="str">
        <f t="shared" si="5"/>
        <v>.</v>
      </c>
      <c r="AD10" s="2"/>
      <c r="AE10" s="2"/>
    </row>
    <row r="11" spans="1:31" ht="12" customHeight="1" x14ac:dyDescent="0.35">
      <c r="A11" s="28"/>
      <c r="B11" s="76"/>
      <c r="C11" s="14"/>
      <c r="D11" s="14"/>
      <c r="E11" s="11"/>
      <c r="F11" s="144"/>
      <c r="G11" s="12"/>
      <c r="H11" s="12"/>
      <c r="I11" s="12"/>
      <c r="J11" s="75"/>
      <c r="K11" s="75"/>
      <c r="L11" s="75"/>
      <c r="M11" s="75"/>
      <c r="N11" s="75"/>
      <c r="O11" s="75"/>
      <c r="P11" s="75"/>
      <c r="Q11" s="75"/>
      <c r="R11" s="338"/>
      <c r="S11" s="12"/>
      <c r="T11" s="2"/>
      <c r="U11" s="2"/>
      <c r="V11" s="2"/>
      <c r="W11" s="169" t="str">
        <f t="shared" si="0"/>
        <v/>
      </c>
      <c r="X11" s="169" t="str">
        <f t="shared" si="1"/>
        <v/>
      </c>
      <c r="Y11" s="200" t="str">
        <f t="shared" si="2"/>
        <v>.</v>
      </c>
      <c r="Z11" s="169"/>
      <c r="AA11" s="169" t="str">
        <f t="shared" si="3"/>
        <v/>
      </c>
      <c r="AB11" s="169" t="str">
        <f t="shared" si="4"/>
        <v/>
      </c>
      <c r="AC11" s="200" t="str">
        <f t="shared" si="5"/>
        <v>.</v>
      </c>
      <c r="AD11" s="2"/>
      <c r="AE11" s="2"/>
    </row>
    <row r="12" spans="1:31" ht="27.5" x14ac:dyDescent="0.35">
      <c r="A12" s="15" t="s">
        <v>2</v>
      </c>
      <c r="B12" s="76"/>
      <c r="C12" s="16" t="s">
        <v>115</v>
      </c>
      <c r="D12" s="151" t="s">
        <v>336</v>
      </c>
      <c r="E12" s="153" t="s">
        <v>296</v>
      </c>
      <c r="F12" s="144"/>
      <c r="G12" s="12"/>
      <c r="H12" s="12"/>
      <c r="I12" s="12"/>
      <c r="J12" s="17" t="str">
        <f>Decsheets!S5</f>
        <v>Q</v>
      </c>
      <c r="K12" s="17" t="str">
        <f>Decsheets!S6</f>
        <v>W</v>
      </c>
      <c r="L12" s="17" t="str">
        <f>Decsheets!S7</f>
        <v>P</v>
      </c>
      <c r="M12" s="17" t="str">
        <f>Decsheets!S8</f>
        <v>D</v>
      </c>
      <c r="N12" s="17" t="str">
        <f>Decsheets!S9</f>
        <v>G</v>
      </c>
      <c r="O12" s="17" t="str">
        <f>Decsheets!S10</f>
        <v>E</v>
      </c>
      <c r="P12" s="17" t="str">
        <f>Decsheets!S11</f>
        <v>-</v>
      </c>
      <c r="Q12" s="324" t="str">
        <f>Decsheets!S12</f>
        <v>blank</v>
      </c>
      <c r="R12" s="339"/>
      <c r="S12" s="12" t="s">
        <v>28</v>
      </c>
      <c r="T12" s="2"/>
      <c r="U12" s="2"/>
      <c r="V12" s="2"/>
      <c r="W12" s="169"/>
      <c r="X12" s="169"/>
      <c r="Y12" s="200"/>
      <c r="Z12" s="169"/>
      <c r="AA12" s="169"/>
      <c r="AB12" s="169"/>
      <c r="AC12" s="200"/>
      <c r="AD12" s="2"/>
      <c r="AE12" s="2"/>
    </row>
    <row r="13" spans="1:31" x14ac:dyDescent="0.35">
      <c r="A13" s="19" t="s">
        <v>434</v>
      </c>
      <c r="B13" s="77">
        <v>1</v>
      </c>
      <c r="C13" s="30" t="str">
        <f t="shared" ref="C13:C19" si="6">IF(A13="","",VLOOKUP($A$12,IF(LEN(A13)=2,U13BB,U13BA),VLOOKUP(LEFT(A13,1),club,6,FALSE),FALSE))</f>
        <v>Rian Shah</v>
      </c>
      <c r="D13" s="30" t="str">
        <f t="shared" ref="D13:D61" si="7">IF(A13="","",VLOOKUP(LEFT(A13,1),club,2,FALSE))</f>
        <v>Shaftesbury</v>
      </c>
      <c r="E13" s="154">
        <v>13.2</v>
      </c>
      <c r="F13" s="146">
        <f>Decsheets!$V$5</f>
        <v>6</v>
      </c>
      <c r="G13" s="12"/>
      <c r="H13" s="12"/>
      <c r="I13" s="22"/>
      <c r="J13" s="18" t="str">
        <f t="shared" ref="J13:Q19" si="8">IF($A13="","",IF(LEFT($A13,1)=J$12,$F13,""))</f>
        <v/>
      </c>
      <c r="K13" s="18" t="str">
        <f t="shared" si="8"/>
        <v/>
      </c>
      <c r="L13" s="18" t="str">
        <f t="shared" si="8"/>
        <v/>
      </c>
      <c r="M13" s="18" t="str">
        <f t="shared" si="8"/>
        <v/>
      </c>
      <c r="N13" s="18">
        <f t="shared" si="8"/>
        <v>6</v>
      </c>
      <c r="O13" s="18" t="str">
        <f t="shared" si="8"/>
        <v/>
      </c>
      <c r="P13" s="18" t="str">
        <f t="shared" si="8"/>
        <v/>
      </c>
      <c r="Q13" s="18" t="str">
        <f>IF($A13="","",IF(LEFT($A13,1)=Q$12,$F13,""))</f>
        <v/>
      </c>
      <c r="R13" s="18"/>
      <c r="S13" s="12"/>
      <c r="T13" s="2"/>
      <c r="U13" s="2"/>
      <c r="V13" s="2"/>
      <c r="W13" s="169" t="s">
        <v>340</v>
      </c>
      <c r="X13" s="171" t="s">
        <v>342</v>
      </c>
      <c r="Y13" s="199" t="str">
        <f>$E28</f>
        <v>.</v>
      </c>
      <c r="Z13" s="169"/>
      <c r="AA13" s="169" t="s">
        <v>341</v>
      </c>
      <c r="AB13" s="171" t="s">
        <v>342</v>
      </c>
      <c r="AC13" s="199" t="str">
        <f>$E36</f>
        <v>.</v>
      </c>
      <c r="AD13" s="2"/>
      <c r="AE13" s="2"/>
    </row>
    <row r="14" spans="1:31" x14ac:dyDescent="0.35">
      <c r="A14" s="19" t="s">
        <v>430</v>
      </c>
      <c r="B14" s="77">
        <v>2</v>
      </c>
      <c r="C14" s="30" t="str">
        <f t="shared" si="6"/>
        <v>Zac Asamoah</v>
      </c>
      <c r="D14" s="30" t="str">
        <f t="shared" si="7"/>
        <v>Herts Phoenix</v>
      </c>
      <c r="E14" s="154">
        <v>13.5</v>
      </c>
      <c r="F14" s="146">
        <f>Decsheets!$V$6</f>
        <v>5</v>
      </c>
      <c r="G14" s="12"/>
      <c r="H14" s="12"/>
      <c r="I14" s="22"/>
      <c r="J14" s="18" t="str">
        <f t="shared" si="8"/>
        <v/>
      </c>
      <c r="K14" s="18" t="str">
        <f t="shared" si="8"/>
        <v/>
      </c>
      <c r="L14" s="18">
        <f t="shared" si="8"/>
        <v>5</v>
      </c>
      <c r="M14" s="18" t="str">
        <f t="shared" si="8"/>
        <v/>
      </c>
      <c r="N14" s="18" t="str">
        <f t="shared" si="8"/>
        <v/>
      </c>
      <c r="O14" s="18" t="str">
        <f t="shared" si="8"/>
        <v/>
      </c>
      <c r="P14" s="18" t="str">
        <f t="shared" si="8"/>
        <v/>
      </c>
      <c r="Q14" s="18" t="str">
        <f t="shared" si="8"/>
        <v/>
      </c>
      <c r="R14" s="18"/>
      <c r="S14" s="12"/>
      <c r="T14" s="2"/>
      <c r="U14" s="2"/>
      <c r="V14" s="2"/>
      <c r="W14" s="169" t="str">
        <f>$C29</f>
        <v>Zac Asamoah</v>
      </c>
      <c r="X14" s="169" t="str">
        <f>$D29</f>
        <v>Herts Phoenix</v>
      </c>
      <c r="Y14" s="200">
        <f>$E29</f>
        <v>28</v>
      </c>
      <c r="Z14" s="169"/>
      <c r="AA14" s="169" t="str">
        <f>$C37</f>
        <v>Edgar Dogbe</v>
      </c>
      <c r="AB14" s="169" t="str">
        <f>$D37</f>
        <v>Watford</v>
      </c>
      <c r="AC14" s="200">
        <f>$E37</f>
        <v>28.3</v>
      </c>
      <c r="AD14" s="2"/>
      <c r="AE14" s="2"/>
    </row>
    <row r="15" spans="1:31" x14ac:dyDescent="0.35">
      <c r="A15" s="19" t="s">
        <v>428</v>
      </c>
      <c r="B15" s="77">
        <v>3</v>
      </c>
      <c r="C15" s="30" t="str">
        <f t="shared" si="6"/>
        <v>Edgar Dogbe</v>
      </c>
      <c r="D15" s="30" t="str">
        <f t="shared" si="7"/>
        <v>Watford</v>
      </c>
      <c r="E15" s="154">
        <v>13.5</v>
      </c>
      <c r="F15" s="146">
        <f>Decsheets!$V$7</f>
        <v>4</v>
      </c>
      <c r="G15" s="12"/>
      <c r="H15" s="12"/>
      <c r="I15" s="22"/>
      <c r="J15" s="18" t="str">
        <f t="shared" si="8"/>
        <v/>
      </c>
      <c r="K15" s="18">
        <f t="shared" si="8"/>
        <v>4</v>
      </c>
      <c r="L15" s="18" t="str">
        <f t="shared" si="8"/>
        <v/>
      </c>
      <c r="M15" s="18" t="str">
        <f t="shared" si="8"/>
        <v/>
      </c>
      <c r="N15" s="18" t="str">
        <f t="shared" si="8"/>
        <v/>
      </c>
      <c r="O15" s="18" t="str">
        <f t="shared" si="8"/>
        <v/>
      </c>
      <c r="P15" s="18" t="str">
        <f t="shared" si="8"/>
        <v/>
      </c>
      <c r="Q15" s="18" t="str">
        <f t="shared" si="8"/>
        <v/>
      </c>
      <c r="R15" s="18"/>
      <c r="S15" s="12"/>
      <c r="T15" s="2"/>
      <c r="U15" s="2"/>
      <c r="V15" s="2"/>
      <c r="W15" s="169" t="str">
        <f t="shared" ref="W15:W20" si="9">$C30</f>
        <v>Asher Escobar</v>
      </c>
      <c r="X15" s="169" t="str">
        <f t="shared" ref="X15:X20" si="10">$D30</f>
        <v>Shaftesbury</v>
      </c>
      <c r="Y15" s="200">
        <f t="shared" ref="Y15:Y20" si="11">$E30</f>
        <v>28.3</v>
      </c>
      <c r="Z15" s="169"/>
      <c r="AA15" s="169" t="str">
        <f t="shared" ref="AA15:AA20" si="12">$C38</f>
        <v>Ryan Senanayake</v>
      </c>
      <c r="AB15" s="169" t="str">
        <f t="shared" ref="AB15:AB20" si="13">$D38</f>
        <v>Herts Phoenix</v>
      </c>
      <c r="AC15" s="200">
        <f t="shared" ref="AC15:AC20" si="14">$E38</f>
        <v>30.8</v>
      </c>
      <c r="AD15" s="2"/>
      <c r="AE15" s="2"/>
    </row>
    <row r="16" spans="1:31" x14ac:dyDescent="0.35">
      <c r="A16" s="19" t="s">
        <v>425</v>
      </c>
      <c r="B16" s="77" t="s">
        <v>23</v>
      </c>
      <c r="C16" s="30" t="str">
        <f t="shared" si="6"/>
        <v>Luke Carlin</v>
      </c>
      <c r="D16" s="30" t="str">
        <f t="shared" si="7"/>
        <v>St Albans</v>
      </c>
      <c r="E16" s="154">
        <v>13.9</v>
      </c>
      <c r="F16" s="146">
        <f>Decsheets!$V$8</f>
        <v>3</v>
      </c>
      <c r="G16" s="12"/>
      <c r="H16" s="12"/>
      <c r="I16" s="22"/>
      <c r="J16" s="18">
        <f t="shared" si="8"/>
        <v>3</v>
      </c>
      <c r="K16" s="18" t="str">
        <f t="shared" si="8"/>
        <v/>
      </c>
      <c r="L16" s="18" t="str">
        <f t="shared" si="8"/>
        <v/>
      </c>
      <c r="M16" s="18" t="str">
        <f t="shared" si="8"/>
        <v/>
      </c>
      <c r="N16" s="18" t="str">
        <f t="shared" si="8"/>
        <v/>
      </c>
      <c r="O16" s="18" t="str">
        <f t="shared" si="8"/>
        <v/>
      </c>
      <c r="P16" s="18" t="str">
        <f t="shared" si="8"/>
        <v/>
      </c>
      <c r="Q16" s="18" t="str">
        <f t="shared" si="8"/>
        <v/>
      </c>
      <c r="R16" s="18"/>
      <c r="S16" s="12"/>
      <c r="T16" s="2"/>
      <c r="U16" s="2"/>
      <c r="V16" s="2"/>
      <c r="W16" s="169" t="str">
        <f t="shared" si="9"/>
        <v>Thomas Barry-Daly</v>
      </c>
      <c r="X16" s="169" t="str">
        <f t="shared" si="10"/>
        <v>Watford</v>
      </c>
      <c r="Y16" s="200">
        <f t="shared" si="11"/>
        <v>28.5</v>
      </c>
      <c r="Z16" s="169"/>
      <c r="AA16" s="169" t="str">
        <f t="shared" si="12"/>
        <v>Aaron Wall</v>
      </c>
      <c r="AB16" s="169" t="str">
        <f t="shared" si="13"/>
        <v>Dacorum &amp; T</v>
      </c>
      <c r="AC16" s="200">
        <f t="shared" si="14"/>
        <v>36.799999999999997</v>
      </c>
      <c r="AD16" s="2"/>
      <c r="AE16" s="2"/>
    </row>
    <row r="17" spans="1:31" x14ac:dyDescent="0.35">
      <c r="A17" s="19" t="s">
        <v>386</v>
      </c>
      <c r="B17" s="77" t="s">
        <v>24</v>
      </c>
      <c r="C17" s="30" t="str">
        <f t="shared" si="6"/>
        <v>Russell Frimpong</v>
      </c>
      <c r="D17" s="30" t="str">
        <f t="shared" si="7"/>
        <v>HAWCS/Enfield</v>
      </c>
      <c r="E17" s="154">
        <v>13.9</v>
      </c>
      <c r="F17" s="146">
        <f>Decsheets!$V$9</f>
        <v>2</v>
      </c>
      <c r="G17" s="12"/>
      <c r="H17" s="12"/>
      <c r="I17" s="22"/>
      <c r="J17" s="18" t="str">
        <f t="shared" si="8"/>
        <v/>
      </c>
      <c r="K17" s="18" t="str">
        <f t="shared" si="8"/>
        <v/>
      </c>
      <c r="L17" s="18" t="str">
        <f t="shared" si="8"/>
        <v/>
      </c>
      <c r="M17" s="18" t="str">
        <f t="shared" si="8"/>
        <v/>
      </c>
      <c r="N17" s="18" t="str">
        <f t="shared" si="8"/>
        <v/>
      </c>
      <c r="O17" s="18">
        <f t="shared" si="8"/>
        <v>2</v>
      </c>
      <c r="P17" s="18" t="str">
        <f t="shared" si="8"/>
        <v/>
      </c>
      <c r="Q17" s="18" t="str">
        <f t="shared" si="8"/>
        <v/>
      </c>
      <c r="R17" s="18"/>
      <c r="S17" s="12"/>
      <c r="T17" s="2"/>
      <c r="U17" s="2"/>
      <c r="V17" s="2"/>
      <c r="W17" s="169" t="str">
        <f t="shared" si="9"/>
        <v>Charlie Hoefield</v>
      </c>
      <c r="X17" s="169" t="str">
        <f t="shared" si="10"/>
        <v>St Albans</v>
      </c>
      <c r="Y17" s="200">
        <f t="shared" si="11"/>
        <v>28.5</v>
      </c>
      <c r="Z17" s="169"/>
      <c r="AA17" s="169" t="str">
        <f t="shared" si="12"/>
        <v/>
      </c>
      <c r="AB17" s="169" t="str">
        <f t="shared" si="13"/>
        <v/>
      </c>
      <c r="AC17" s="200" t="str">
        <f t="shared" si="14"/>
        <v>.</v>
      </c>
      <c r="AD17" s="2"/>
      <c r="AE17" s="2"/>
    </row>
    <row r="18" spans="1:31" x14ac:dyDescent="0.35">
      <c r="A18" s="19" t="s">
        <v>432</v>
      </c>
      <c r="B18" s="77" t="s">
        <v>25</v>
      </c>
      <c r="C18" s="30" t="str">
        <f t="shared" si="6"/>
        <v>Tain Wilson</v>
      </c>
      <c r="D18" s="30" t="str">
        <f t="shared" si="7"/>
        <v>Dacorum &amp; T</v>
      </c>
      <c r="E18" s="154">
        <v>14</v>
      </c>
      <c r="F18" s="146">
        <f>Decsheets!$V$10</f>
        <v>1</v>
      </c>
      <c r="G18" s="12"/>
      <c r="H18" s="12"/>
      <c r="I18" s="22"/>
      <c r="J18" s="18" t="str">
        <f t="shared" si="8"/>
        <v/>
      </c>
      <c r="K18" s="18" t="str">
        <f t="shared" si="8"/>
        <v/>
      </c>
      <c r="L18" s="18" t="str">
        <f t="shared" si="8"/>
        <v/>
      </c>
      <c r="M18" s="18">
        <f t="shared" si="8"/>
        <v>1</v>
      </c>
      <c r="N18" s="18" t="str">
        <f t="shared" si="8"/>
        <v/>
      </c>
      <c r="O18" s="18" t="str">
        <f t="shared" si="8"/>
        <v/>
      </c>
      <c r="P18" s="18" t="str">
        <f t="shared" si="8"/>
        <v/>
      </c>
      <c r="Q18" s="18" t="str">
        <f t="shared" si="8"/>
        <v/>
      </c>
      <c r="R18" s="18"/>
      <c r="S18" s="12"/>
      <c r="T18" s="2"/>
      <c r="U18" s="2"/>
      <c r="V18" s="2"/>
      <c r="W18" s="169" t="str">
        <f t="shared" si="9"/>
        <v>Russell Frimpong</v>
      </c>
      <c r="X18" s="169" t="str">
        <f t="shared" si="10"/>
        <v>HAWCS/Enfield</v>
      </c>
      <c r="Y18" s="200">
        <f t="shared" si="11"/>
        <v>28.7</v>
      </c>
      <c r="Z18" s="169"/>
      <c r="AA18" s="169" t="str">
        <f t="shared" si="12"/>
        <v/>
      </c>
      <c r="AB18" s="169" t="str">
        <f t="shared" si="13"/>
        <v/>
      </c>
      <c r="AC18" s="200" t="str">
        <f t="shared" si="14"/>
        <v>.</v>
      </c>
      <c r="AD18" s="2"/>
      <c r="AE18" s="2"/>
    </row>
    <row r="19" spans="1:31" x14ac:dyDescent="0.35">
      <c r="A19" s="19"/>
      <c r="B19" s="77" t="s">
        <v>26</v>
      </c>
      <c r="C19" s="30" t="str">
        <f t="shared" si="6"/>
        <v/>
      </c>
      <c r="D19" s="30" t="str">
        <f t="shared" si="7"/>
        <v/>
      </c>
      <c r="E19" s="154" t="s">
        <v>296</v>
      </c>
      <c r="F19" s="146">
        <f>Decsheets!$V$11</f>
        <v>0</v>
      </c>
      <c r="G19" s="12"/>
      <c r="H19" s="12"/>
      <c r="I19" s="22"/>
      <c r="J19" s="18" t="str">
        <f t="shared" si="8"/>
        <v/>
      </c>
      <c r="K19" s="18" t="str">
        <f t="shared" si="8"/>
        <v/>
      </c>
      <c r="L19" s="18" t="str">
        <f t="shared" si="8"/>
        <v/>
      </c>
      <c r="M19" s="18" t="str">
        <f t="shared" si="8"/>
        <v/>
      </c>
      <c r="N19" s="18" t="str">
        <f t="shared" si="8"/>
        <v/>
      </c>
      <c r="O19" s="18" t="str">
        <f t="shared" si="8"/>
        <v/>
      </c>
      <c r="P19" s="18" t="str">
        <f t="shared" si="8"/>
        <v/>
      </c>
      <c r="Q19" s="18" t="str">
        <f t="shared" si="8"/>
        <v/>
      </c>
      <c r="R19" s="18">
        <f>SUM(Decsheets!$V$5:$V$12)-(SUM(J13:P19))</f>
        <v>0</v>
      </c>
      <c r="S19" s="12"/>
      <c r="T19" s="2"/>
      <c r="U19" s="2"/>
      <c r="V19" s="2"/>
      <c r="W19" s="169" t="str">
        <f t="shared" si="9"/>
        <v>Archie Seddon</v>
      </c>
      <c r="X19" s="169" t="str">
        <f t="shared" si="10"/>
        <v>Dacorum &amp; T</v>
      </c>
      <c r="Y19" s="200">
        <f t="shared" si="11"/>
        <v>31.5</v>
      </c>
      <c r="Z19" s="169"/>
      <c r="AA19" s="169" t="str">
        <f t="shared" si="12"/>
        <v/>
      </c>
      <c r="AB19" s="169" t="str">
        <f t="shared" si="13"/>
        <v/>
      </c>
      <c r="AC19" s="200" t="str">
        <f t="shared" si="14"/>
        <v>.</v>
      </c>
      <c r="AD19" s="2"/>
      <c r="AE19" s="2"/>
    </row>
    <row r="20" spans="1:31" x14ac:dyDescent="0.35">
      <c r="A20" s="15" t="s">
        <v>2</v>
      </c>
      <c r="B20" s="76"/>
      <c r="C20" s="23" t="s">
        <v>116</v>
      </c>
      <c r="D20" s="151" t="s">
        <v>336</v>
      </c>
      <c r="E20" s="153" t="s">
        <v>296</v>
      </c>
      <c r="F20" s="144"/>
      <c r="G20" s="12"/>
      <c r="H20" s="12"/>
      <c r="I20" s="12"/>
      <c r="J20" s="18"/>
      <c r="K20" s="18"/>
      <c r="L20" s="18"/>
      <c r="M20" s="18"/>
      <c r="N20" s="18"/>
      <c r="O20" s="18"/>
      <c r="P20" s="18"/>
      <c r="Q20" s="18"/>
      <c r="R20" s="18"/>
      <c r="S20" s="12" t="s">
        <v>29</v>
      </c>
      <c r="T20" s="2"/>
      <c r="U20" s="2"/>
      <c r="V20" s="2"/>
      <c r="W20" s="169" t="str">
        <f t="shared" si="9"/>
        <v/>
      </c>
      <c r="X20" s="169" t="str">
        <f t="shared" si="10"/>
        <v/>
      </c>
      <c r="Y20" s="200" t="str">
        <f t="shared" si="11"/>
        <v>.</v>
      </c>
      <c r="Z20" s="169"/>
      <c r="AA20" s="169" t="str">
        <f t="shared" si="12"/>
        <v/>
      </c>
      <c r="AB20" s="169" t="str">
        <f t="shared" si="13"/>
        <v/>
      </c>
      <c r="AC20" s="200" t="str">
        <f t="shared" si="14"/>
        <v>.</v>
      </c>
      <c r="AD20" s="2"/>
      <c r="AE20" s="2"/>
    </row>
    <row r="21" spans="1:31" x14ac:dyDescent="0.35">
      <c r="A21" s="24" t="s">
        <v>822</v>
      </c>
      <c r="B21" s="77">
        <v>1</v>
      </c>
      <c r="C21" s="30" t="str">
        <f t="shared" ref="C21:C27" si="15">IF(A21="","",VLOOKUP($A$20,IF(LEN(A21)=2,U13BB,U13BA),VLOOKUP(LEFT(A21,1),club,6,FALSE),FALSE))</f>
        <v>Thomas Barry-Daly</v>
      </c>
      <c r="D21" s="30" t="str">
        <f t="shared" si="7"/>
        <v>Watford</v>
      </c>
      <c r="E21" s="154">
        <v>14</v>
      </c>
      <c r="F21" s="146">
        <f>Decsheets!$V$5</f>
        <v>6</v>
      </c>
      <c r="G21" s="12"/>
      <c r="H21" s="12"/>
      <c r="I21" s="22"/>
      <c r="J21" s="18" t="str">
        <f>IF($A21="","",IF(LEFT($A21,1)=J$12,$F21,""))</f>
        <v/>
      </c>
      <c r="K21" s="18">
        <f t="shared" ref="K21:Q34" si="16">IF($A21="","",IF(LEFT($A21,1)=K$12,$F21,""))</f>
        <v>6</v>
      </c>
      <c r="L21" s="18" t="str">
        <f t="shared" si="16"/>
        <v/>
      </c>
      <c r="M21" s="18" t="str">
        <f t="shared" si="16"/>
        <v/>
      </c>
      <c r="N21" s="18" t="str">
        <f t="shared" si="16"/>
        <v/>
      </c>
      <c r="O21" s="18" t="str">
        <f t="shared" si="16"/>
        <v/>
      </c>
      <c r="P21" s="18" t="str">
        <f t="shared" si="16"/>
        <v/>
      </c>
      <c r="Q21" s="18" t="str">
        <f t="shared" si="16"/>
        <v/>
      </c>
      <c r="R21" s="18"/>
      <c r="S21" s="12"/>
      <c r="T21" s="2"/>
      <c r="U21" s="2"/>
      <c r="V21" s="2"/>
      <c r="W21" s="169"/>
      <c r="X21" s="169"/>
      <c r="Y21" s="170"/>
      <c r="Z21" s="169"/>
      <c r="AA21" s="169"/>
      <c r="AB21" s="169"/>
      <c r="AC21" s="170"/>
      <c r="AD21" s="2"/>
      <c r="AE21" s="2"/>
    </row>
    <row r="22" spans="1:31" x14ac:dyDescent="0.35">
      <c r="A22" s="24" t="s">
        <v>824</v>
      </c>
      <c r="B22" s="77">
        <v>2</v>
      </c>
      <c r="C22" s="30" t="str">
        <f t="shared" si="15"/>
        <v>Asher Escobar</v>
      </c>
      <c r="D22" s="30" t="str">
        <f t="shared" si="7"/>
        <v>Shaftesbury</v>
      </c>
      <c r="E22" s="154">
        <v>14.3</v>
      </c>
      <c r="F22" s="146">
        <f>Decsheets!$V$6</f>
        <v>5</v>
      </c>
      <c r="G22" s="12"/>
      <c r="H22" s="12"/>
      <c r="I22" s="22"/>
      <c r="J22" s="18" t="str">
        <f t="shared" ref="J22:J27" si="17">IF($A22="","",IF(LEFT($A22,1)=J$12,$F22,""))</f>
        <v/>
      </c>
      <c r="K22" s="18" t="str">
        <f t="shared" si="16"/>
        <v/>
      </c>
      <c r="L22" s="18" t="str">
        <f t="shared" si="16"/>
        <v/>
      </c>
      <c r="M22" s="18" t="str">
        <f t="shared" si="16"/>
        <v/>
      </c>
      <c r="N22" s="18">
        <f t="shared" si="16"/>
        <v>5</v>
      </c>
      <c r="O22" s="18" t="str">
        <f t="shared" si="16"/>
        <v/>
      </c>
      <c r="P22" s="18" t="str">
        <f t="shared" si="16"/>
        <v/>
      </c>
      <c r="Q22" s="18" t="str">
        <f t="shared" si="16"/>
        <v/>
      </c>
      <c r="R22" s="18"/>
      <c r="S22" s="12"/>
      <c r="T22" s="2"/>
      <c r="U22" s="2"/>
      <c r="V22" s="2"/>
      <c r="W22" s="169" t="s">
        <v>345</v>
      </c>
      <c r="X22" s="169"/>
      <c r="Y22" s="170"/>
      <c r="Z22" s="169"/>
      <c r="AA22" s="169" t="s">
        <v>346</v>
      </c>
      <c r="AB22" s="169"/>
      <c r="AC22" s="170"/>
      <c r="AD22" s="2"/>
      <c r="AE22" s="2"/>
    </row>
    <row r="23" spans="1:31" x14ac:dyDescent="0.35">
      <c r="A23" s="24" t="s">
        <v>821</v>
      </c>
      <c r="B23" s="77">
        <v>3</v>
      </c>
      <c r="C23" s="30" t="str">
        <f t="shared" si="15"/>
        <v>Alexander Sewell</v>
      </c>
      <c r="D23" s="30" t="str">
        <f t="shared" si="7"/>
        <v>Herts Phoenix</v>
      </c>
      <c r="E23" s="154">
        <v>14.5</v>
      </c>
      <c r="F23" s="146">
        <f>Decsheets!$V$7</f>
        <v>4</v>
      </c>
      <c r="G23" s="12"/>
      <c r="H23" s="12"/>
      <c r="I23" s="22"/>
      <c r="J23" s="18" t="str">
        <f t="shared" si="17"/>
        <v/>
      </c>
      <c r="K23" s="18" t="str">
        <f t="shared" si="16"/>
        <v/>
      </c>
      <c r="L23" s="18">
        <f t="shared" si="16"/>
        <v>4</v>
      </c>
      <c r="M23" s="18" t="str">
        <f t="shared" si="16"/>
        <v/>
      </c>
      <c r="N23" s="18" t="str">
        <f t="shared" si="16"/>
        <v/>
      </c>
      <c r="O23" s="18" t="str">
        <f t="shared" si="16"/>
        <v/>
      </c>
      <c r="P23" s="18" t="str">
        <f t="shared" si="16"/>
        <v/>
      </c>
      <c r="Q23" s="18" t="str">
        <f t="shared" si="16"/>
        <v/>
      </c>
      <c r="R23" s="18"/>
      <c r="S23" s="12"/>
      <c r="T23" s="2"/>
      <c r="U23" s="2"/>
      <c r="V23" s="2"/>
      <c r="W23" s="169" t="str">
        <f>$C45</f>
        <v>Joshua Hirst</v>
      </c>
      <c r="X23" s="169" t="str">
        <f>$D45</f>
        <v>St Albans</v>
      </c>
      <c r="Y23" s="170" t="str">
        <f>$E45</f>
        <v>2:28.6</v>
      </c>
      <c r="Z23" s="169"/>
      <c r="AA23" s="169" t="str">
        <f>$C53</f>
        <v>Jared Morris</v>
      </c>
      <c r="AB23" s="169" t="str">
        <f>$D53</f>
        <v>Shaftesbury</v>
      </c>
      <c r="AC23" s="170" t="str">
        <f>$E53</f>
        <v>2:42.1</v>
      </c>
      <c r="AD23" s="2"/>
      <c r="AE23" s="2"/>
    </row>
    <row r="24" spans="1:31" x14ac:dyDescent="0.35">
      <c r="A24" s="24" t="s">
        <v>825</v>
      </c>
      <c r="B24" s="77" t="s">
        <v>23</v>
      </c>
      <c r="C24" s="30" t="str">
        <f t="shared" si="15"/>
        <v>Jack Grogan</v>
      </c>
      <c r="D24" s="30" t="str">
        <f t="shared" si="7"/>
        <v>Dacorum &amp; T</v>
      </c>
      <c r="E24" s="154">
        <v>14.6</v>
      </c>
      <c r="F24" s="146">
        <f>Decsheets!$V$8</f>
        <v>3</v>
      </c>
      <c r="G24" s="12"/>
      <c r="H24" s="12"/>
      <c r="I24" s="22"/>
      <c r="J24" s="18" t="str">
        <f t="shared" si="17"/>
        <v/>
      </c>
      <c r="K24" s="18" t="str">
        <f t="shared" si="16"/>
        <v/>
      </c>
      <c r="L24" s="18" t="str">
        <f t="shared" si="16"/>
        <v/>
      </c>
      <c r="M24" s="18">
        <f t="shared" si="16"/>
        <v>3</v>
      </c>
      <c r="N24" s="18" t="str">
        <f t="shared" si="16"/>
        <v/>
      </c>
      <c r="O24" s="18" t="str">
        <f t="shared" si="16"/>
        <v/>
      </c>
      <c r="P24" s="18" t="str">
        <f t="shared" si="16"/>
        <v/>
      </c>
      <c r="Q24" s="18" t="str">
        <f t="shared" si="16"/>
        <v/>
      </c>
      <c r="R24" s="18"/>
      <c r="S24" s="12"/>
      <c r="T24" s="2"/>
      <c r="U24" s="2"/>
      <c r="V24" s="2"/>
      <c r="W24" s="169" t="str">
        <f t="shared" ref="W24:W29" si="18">$C46</f>
        <v>Charlie  Cutler</v>
      </c>
      <c r="X24" s="169" t="str">
        <f t="shared" ref="X24:X29" si="19">$D46</f>
        <v>Shaftesbury</v>
      </c>
      <c r="Y24" s="170" t="str">
        <f t="shared" ref="Y24:Y29" si="20">$E46</f>
        <v>2:31.0</v>
      </c>
      <c r="Z24" s="169"/>
      <c r="AA24" s="169" t="str">
        <f t="shared" ref="AA24:AA29" si="21">$C54</f>
        <v>Joshua Kelly</v>
      </c>
      <c r="AB24" s="169" t="str">
        <f t="shared" ref="AB24:AB29" si="22">$D54</f>
        <v>St Albans</v>
      </c>
      <c r="AC24" s="170" t="str">
        <f t="shared" ref="AC24:AC29" si="23">$E54</f>
        <v>2:51.8</v>
      </c>
      <c r="AD24" s="2"/>
      <c r="AE24" s="2"/>
    </row>
    <row r="25" spans="1:31" x14ac:dyDescent="0.35">
      <c r="A25" s="24" t="s">
        <v>823</v>
      </c>
      <c r="B25" s="77" t="s">
        <v>24</v>
      </c>
      <c r="C25" s="30" t="str">
        <f t="shared" si="15"/>
        <v>Terence Junior Williams</v>
      </c>
      <c r="D25" s="30" t="str">
        <f t="shared" si="7"/>
        <v>St Albans</v>
      </c>
      <c r="E25" s="154">
        <v>15.4</v>
      </c>
      <c r="F25" s="146">
        <f>Decsheets!$V$9</f>
        <v>2</v>
      </c>
      <c r="G25" s="12"/>
      <c r="H25" s="12"/>
      <c r="I25" s="22"/>
      <c r="J25" s="18">
        <f t="shared" si="17"/>
        <v>2</v>
      </c>
      <c r="K25" s="18" t="str">
        <f t="shared" si="16"/>
        <v/>
      </c>
      <c r="L25" s="18" t="str">
        <f t="shared" si="16"/>
        <v/>
      </c>
      <c r="M25" s="18" t="str">
        <f t="shared" si="16"/>
        <v/>
      </c>
      <c r="N25" s="18" t="str">
        <f t="shared" si="16"/>
        <v/>
      </c>
      <c r="O25" s="18" t="str">
        <f t="shared" si="16"/>
        <v/>
      </c>
      <c r="P25" s="18" t="str">
        <f t="shared" si="16"/>
        <v/>
      </c>
      <c r="Q25" s="18" t="str">
        <f t="shared" si="16"/>
        <v/>
      </c>
      <c r="R25" s="18"/>
      <c r="S25" s="12"/>
      <c r="T25" s="2"/>
      <c r="U25" s="2"/>
      <c r="V25" s="2"/>
      <c r="W25" s="169" t="str">
        <f t="shared" si="18"/>
        <v>James Cummings</v>
      </c>
      <c r="X25" s="169" t="str">
        <f t="shared" si="19"/>
        <v>Dacorum &amp; T</v>
      </c>
      <c r="Y25" s="170" t="str">
        <f t="shared" si="20"/>
        <v>2:47.8</v>
      </c>
      <c r="Z25" s="169"/>
      <c r="AA25" s="169" t="str">
        <f t="shared" si="21"/>
        <v>Matthew Moody</v>
      </c>
      <c r="AB25" s="169" t="str">
        <f t="shared" si="22"/>
        <v>Dacorum &amp; T</v>
      </c>
      <c r="AC25" s="170" t="str">
        <f t="shared" si="23"/>
        <v>3:03.2</v>
      </c>
      <c r="AD25" s="2"/>
      <c r="AE25" s="2"/>
    </row>
    <row r="26" spans="1:31" x14ac:dyDescent="0.35">
      <c r="A26" s="24"/>
      <c r="B26" s="77" t="s">
        <v>25</v>
      </c>
      <c r="C26" s="30" t="str">
        <f t="shared" si="15"/>
        <v/>
      </c>
      <c r="D26" s="30" t="str">
        <f t="shared" si="7"/>
        <v/>
      </c>
      <c r="E26" s="154" t="s">
        <v>296</v>
      </c>
      <c r="F26" s="146">
        <f>Decsheets!$V$10</f>
        <v>1</v>
      </c>
      <c r="G26" s="12"/>
      <c r="H26" s="12"/>
      <c r="I26" s="22"/>
      <c r="J26" s="18" t="str">
        <f t="shared" si="17"/>
        <v/>
      </c>
      <c r="K26" s="18" t="str">
        <f t="shared" si="16"/>
        <v/>
      </c>
      <c r="L26" s="18" t="str">
        <f t="shared" si="16"/>
        <v/>
      </c>
      <c r="M26" s="18" t="str">
        <f t="shared" si="16"/>
        <v/>
      </c>
      <c r="N26" s="18" t="str">
        <f t="shared" si="16"/>
        <v/>
      </c>
      <c r="O26" s="18" t="str">
        <f t="shared" si="16"/>
        <v/>
      </c>
      <c r="P26" s="18" t="str">
        <f t="shared" si="16"/>
        <v/>
      </c>
      <c r="Q26" s="18" t="str">
        <f t="shared" si="16"/>
        <v/>
      </c>
      <c r="R26" s="18"/>
      <c r="S26" s="12"/>
      <c r="T26" s="2"/>
      <c r="U26" s="2"/>
      <c r="V26" s="2"/>
      <c r="W26" s="169" t="str">
        <f t="shared" si="18"/>
        <v>Oscar Drake</v>
      </c>
      <c r="X26" s="169" t="str">
        <f t="shared" si="19"/>
        <v>Herts Phoenix</v>
      </c>
      <c r="Y26" s="170" t="str">
        <f t="shared" si="20"/>
        <v>3:02.8</v>
      </c>
      <c r="Z26" s="169"/>
      <c r="AA26" s="169" t="str">
        <f t="shared" si="21"/>
        <v>Harry Justin</v>
      </c>
      <c r="AB26" s="169" t="str">
        <f t="shared" si="22"/>
        <v>Herts Phoenix</v>
      </c>
      <c r="AC26" s="170" t="str">
        <f t="shared" si="23"/>
        <v>3:15.9</v>
      </c>
      <c r="AD26" s="2"/>
      <c r="AE26" s="2"/>
    </row>
    <row r="27" spans="1:31" x14ac:dyDescent="0.35">
      <c r="A27" s="24"/>
      <c r="B27" s="77" t="s">
        <v>26</v>
      </c>
      <c r="C27" s="30" t="str">
        <f t="shared" si="15"/>
        <v/>
      </c>
      <c r="D27" s="30" t="str">
        <f t="shared" si="7"/>
        <v/>
      </c>
      <c r="E27" s="154" t="s">
        <v>296</v>
      </c>
      <c r="F27" s="146">
        <f>Decsheets!$V$11</f>
        <v>0</v>
      </c>
      <c r="G27" s="12"/>
      <c r="H27" s="12"/>
      <c r="I27" s="22"/>
      <c r="J27" s="18" t="str">
        <f t="shared" si="17"/>
        <v/>
      </c>
      <c r="K27" s="18" t="str">
        <f t="shared" si="16"/>
        <v/>
      </c>
      <c r="L27" s="18" t="str">
        <f t="shared" si="16"/>
        <v/>
      </c>
      <c r="M27" s="18" t="str">
        <f t="shared" si="16"/>
        <v/>
      </c>
      <c r="N27" s="18" t="str">
        <f t="shared" si="16"/>
        <v/>
      </c>
      <c r="O27" s="18" t="str">
        <f t="shared" si="16"/>
        <v/>
      </c>
      <c r="P27" s="18" t="str">
        <f t="shared" si="16"/>
        <v/>
      </c>
      <c r="Q27" s="18" t="str">
        <f t="shared" si="16"/>
        <v/>
      </c>
      <c r="R27" s="18">
        <f>SUM(Decsheets!$V$5:$V$12)-(SUM(J21:P27))</f>
        <v>1</v>
      </c>
      <c r="S27" s="12"/>
      <c r="T27" s="2"/>
      <c r="U27" s="2"/>
      <c r="V27" s="2"/>
      <c r="W27" s="169" t="str">
        <f t="shared" si="18"/>
        <v/>
      </c>
      <c r="X27" s="169" t="str">
        <f t="shared" si="19"/>
        <v/>
      </c>
      <c r="Y27" s="170" t="str">
        <f t="shared" si="20"/>
        <v>.</v>
      </c>
      <c r="Z27" s="169"/>
      <c r="AA27" s="169" t="str">
        <f t="shared" si="21"/>
        <v/>
      </c>
      <c r="AB27" s="169" t="str">
        <f t="shared" si="22"/>
        <v/>
      </c>
      <c r="AC27" s="170" t="str">
        <f t="shared" si="23"/>
        <v>.</v>
      </c>
      <c r="AD27" s="2"/>
      <c r="AE27" s="2"/>
    </row>
    <row r="28" spans="1:31" x14ac:dyDescent="0.35">
      <c r="A28" s="15" t="s">
        <v>3</v>
      </c>
      <c r="B28" s="76"/>
      <c r="C28" s="25" t="s">
        <v>117</v>
      </c>
      <c r="D28" s="151" t="s">
        <v>336</v>
      </c>
      <c r="E28" s="153" t="s">
        <v>296</v>
      </c>
      <c r="F28" s="144"/>
      <c r="G28" s="12"/>
      <c r="H28" s="12"/>
      <c r="I28" s="12"/>
      <c r="J28" s="18"/>
      <c r="K28" s="18"/>
      <c r="L28" s="18"/>
      <c r="M28" s="18"/>
      <c r="N28" s="18"/>
      <c r="O28" s="18"/>
      <c r="P28" s="18"/>
      <c r="Q28" s="18"/>
      <c r="R28" s="18"/>
      <c r="S28" s="12" t="s">
        <v>30</v>
      </c>
      <c r="T28" s="2"/>
      <c r="U28" s="2"/>
      <c r="V28" s="2"/>
      <c r="W28" s="169" t="str">
        <f t="shared" si="18"/>
        <v/>
      </c>
      <c r="X28" s="169" t="str">
        <f t="shared" si="19"/>
        <v/>
      </c>
      <c r="Y28" s="170" t="str">
        <f t="shared" si="20"/>
        <v>.</v>
      </c>
      <c r="Z28" s="169"/>
      <c r="AA28" s="169" t="str">
        <f>$C58</f>
        <v/>
      </c>
      <c r="AB28" s="169" t="str">
        <f>$D58</f>
        <v/>
      </c>
      <c r="AC28" s="170" t="str">
        <f t="shared" si="23"/>
        <v>.</v>
      </c>
      <c r="AD28" s="2"/>
      <c r="AE28" s="2"/>
    </row>
    <row r="29" spans="1:31" x14ac:dyDescent="0.35">
      <c r="A29" s="24" t="s">
        <v>430</v>
      </c>
      <c r="B29" s="77">
        <v>1</v>
      </c>
      <c r="C29" s="20" t="str">
        <f t="shared" ref="C29:C35" si="24">IF(A29="","",VLOOKUP($A$28,IF(LEN(A29)=2,U13BB,U13BA),VLOOKUP(LEFT(A29,1),club,6,FALSE),FALSE))</f>
        <v>Zac Asamoah</v>
      </c>
      <c r="D29" s="30" t="str">
        <f t="shared" si="7"/>
        <v>Herts Phoenix</v>
      </c>
      <c r="E29" s="154">
        <v>28</v>
      </c>
      <c r="F29" s="146">
        <f>Decsheets!$V$5</f>
        <v>6</v>
      </c>
      <c r="G29" s="12"/>
      <c r="H29" s="12"/>
      <c r="I29" s="22"/>
      <c r="J29" s="18" t="str">
        <f t="shared" ref="J29:J35" si="25">IF($A29="","",IF(LEFT($A29,1)=J$12,$F29,""))</f>
        <v/>
      </c>
      <c r="K29" s="18" t="str">
        <f t="shared" si="16"/>
        <v/>
      </c>
      <c r="L29" s="18">
        <f t="shared" si="16"/>
        <v>6</v>
      </c>
      <c r="M29" s="18" t="str">
        <f t="shared" si="16"/>
        <v/>
      </c>
      <c r="N29" s="18" t="str">
        <f t="shared" si="16"/>
        <v/>
      </c>
      <c r="O29" s="18" t="str">
        <f t="shared" si="16"/>
        <v/>
      </c>
      <c r="P29" s="18" t="str">
        <f t="shared" si="16"/>
        <v/>
      </c>
      <c r="Q29" s="18" t="str">
        <f t="shared" si="16"/>
        <v/>
      </c>
      <c r="R29" s="18"/>
      <c r="S29" s="12"/>
      <c r="T29" s="2"/>
      <c r="U29" s="2"/>
      <c r="V29" s="2"/>
      <c r="W29" s="169" t="str">
        <f t="shared" si="18"/>
        <v/>
      </c>
      <c r="X29" s="169" t="str">
        <f t="shared" si="19"/>
        <v/>
      </c>
      <c r="Y29" s="170" t="str">
        <f t="shared" si="20"/>
        <v>.</v>
      </c>
      <c r="Z29" s="169"/>
      <c r="AA29" s="169" t="str">
        <f t="shared" si="21"/>
        <v/>
      </c>
      <c r="AB29" s="169" t="str">
        <f t="shared" si="22"/>
        <v/>
      </c>
      <c r="AC29" s="170" t="str">
        <f t="shared" si="23"/>
        <v>.</v>
      </c>
      <c r="AD29" s="2"/>
      <c r="AE29" s="2"/>
    </row>
    <row r="30" spans="1:31" x14ac:dyDescent="0.35">
      <c r="A30" s="24" t="s">
        <v>434</v>
      </c>
      <c r="B30" s="77">
        <v>2</v>
      </c>
      <c r="C30" s="20" t="str">
        <f t="shared" si="24"/>
        <v>Asher Escobar</v>
      </c>
      <c r="D30" s="30" t="str">
        <f t="shared" si="7"/>
        <v>Shaftesbury</v>
      </c>
      <c r="E30" s="154">
        <v>28.3</v>
      </c>
      <c r="F30" s="146">
        <f>Decsheets!$V$6</f>
        <v>5</v>
      </c>
      <c r="G30" s="12"/>
      <c r="H30" s="12"/>
      <c r="I30" s="22"/>
      <c r="J30" s="18" t="str">
        <f t="shared" si="25"/>
        <v/>
      </c>
      <c r="K30" s="18" t="str">
        <f t="shared" si="16"/>
        <v/>
      </c>
      <c r="L30" s="18" t="str">
        <f t="shared" si="16"/>
        <v/>
      </c>
      <c r="M30" s="18" t="str">
        <f t="shared" si="16"/>
        <v/>
      </c>
      <c r="N30" s="18">
        <f t="shared" si="16"/>
        <v>5</v>
      </c>
      <c r="O30" s="18" t="str">
        <f t="shared" si="16"/>
        <v/>
      </c>
      <c r="P30" s="18" t="str">
        <f t="shared" si="16"/>
        <v/>
      </c>
      <c r="Q30" s="18" t="str">
        <f t="shared" si="16"/>
        <v/>
      </c>
      <c r="R30" s="18"/>
      <c r="S30" s="12"/>
      <c r="T30" s="2"/>
      <c r="U30" s="2"/>
      <c r="V30" s="2"/>
      <c r="W30" s="169"/>
      <c r="X30" s="169"/>
      <c r="Y30" s="170"/>
      <c r="Z30" s="169"/>
      <c r="AA30" s="169"/>
      <c r="AB30" s="169"/>
      <c r="AC30" s="170"/>
      <c r="AD30" s="2"/>
      <c r="AE30" s="2"/>
    </row>
    <row r="31" spans="1:31" x14ac:dyDescent="0.35">
      <c r="A31" s="24" t="s">
        <v>428</v>
      </c>
      <c r="B31" s="77">
        <v>3</v>
      </c>
      <c r="C31" s="20" t="str">
        <f t="shared" si="24"/>
        <v>Thomas Barry-Daly</v>
      </c>
      <c r="D31" s="30" t="str">
        <f t="shared" si="7"/>
        <v>Watford</v>
      </c>
      <c r="E31" s="154">
        <v>28.5</v>
      </c>
      <c r="F31" s="146">
        <f>Decsheets!$V$7</f>
        <v>4</v>
      </c>
      <c r="G31" s="12"/>
      <c r="H31" s="12"/>
      <c r="I31" s="22"/>
      <c r="J31" s="18" t="str">
        <f t="shared" si="25"/>
        <v/>
      </c>
      <c r="K31" s="18">
        <f t="shared" si="16"/>
        <v>4</v>
      </c>
      <c r="L31" s="18" t="str">
        <f t="shared" si="16"/>
        <v/>
      </c>
      <c r="M31" s="18" t="str">
        <f t="shared" si="16"/>
        <v/>
      </c>
      <c r="N31" s="18" t="str">
        <f t="shared" si="16"/>
        <v/>
      </c>
      <c r="O31" s="18" t="str">
        <f t="shared" si="16"/>
        <v/>
      </c>
      <c r="P31" s="18" t="str">
        <f t="shared" si="16"/>
        <v/>
      </c>
      <c r="Q31" s="18" t="str">
        <f t="shared" si="16"/>
        <v/>
      </c>
      <c r="R31" s="18"/>
      <c r="S31" s="12"/>
      <c r="T31" s="2"/>
      <c r="U31" s="2"/>
      <c r="V31" s="2"/>
      <c r="W31" s="169" t="s">
        <v>347</v>
      </c>
      <c r="X31" s="169"/>
      <c r="Y31" s="170"/>
      <c r="Z31" s="169"/>
      <c r="AA31" s="169" t="s">
        <v>348</v>
      </c>
      <c r="AB31" s="169"/>
      <c r="AC31" s="170"/>
      <c r="AD31" s="2"/>
      <c r="AE31" s="2"/>
    </row>
    <row r="32" spans="1:31" x14ac:dyDescent="0.35">
      <c r="A32" s="24" t="s">
        <v>425</v>
      </c>
      <c r="B32" s="77" t="s">
        <v>23</v>
      </c>
      <c r="C32" s="20" t="str">
        <f t="shared" si="24"/>
        <v>Charlie Hoefield</v>
      </c>
      <c r="D32" s="30" t="str">
        <f t="shared" si="7"/>
        <v>St Albans</v>
      </c>
      <c r="E32" s="154">
        <v>28.5</v>
      </c>
      <c r="F32" s="146">
        <f>Decsheets!$V$8</f>
        <v>3</v>
      </c>
      <c r="G32" s="12"/>
      <c r="H32" s="12"/>
      <c r="I32" s="22"/>
      <c r="J32" s="18">
        <f t="shared" si="25"/>
        <v>3</v>
      </c>
      <c r="K32" s="18" t="str">
        <f t="shared" si="16"/>
        <v/>
      </c>
      <c r="L32" s="18" t="str">
        <f t="shared" si="16"/>
        <v/>
      </c>
      <c r="M32" s="18" t="str">
        <f t="shared" si="16"/>
        <v/>
      </c>
      <c r="N32" s="18" t="str">
        <f t="shared" si="16"/>
        <v/>
      </c>
      <c r="O32" s="18" t="str">
        <f t="shared" si="16"/>
        <v/>
      </c>
      <c r="P32" s="18" t="str">
        <f t="shared" si="16"/>
        <v/>
      </c>
      <c r="Q32" s="18" t="str">
        <f t="shared" si="16"/>
        <v/>
      </c>
      <c r="R32" s="18"/>
      <c r="S32" s="12"/>
      <c r="T32" s="2"/>
      <c r="U32" s="2"/>
      <c r="V32" s="2"/>
      <c r="W32" s="169" t="str">
        <f t="shared" ref="W32:W38" si="26">$C61</f>
        <v>Arthur Philliips</v>
      </c>
      <c r="X32" s="169" t="str">
        <f t="shared" ref="X32:X38" si="27">$D61</f>
        <v>Shaftesbury</v>
      </c>
      <c r="Y32" s="170" t="str">
        <f t="shared" ref="Y32:Y38" si="28">$E61</f>
        <v>4:53.0</v>
      </c>
      <c r="Z32" s="169"/>
      <c r="AA32" s="169" t="str">
        <f t="shared" ref="AA32:AA38" si="29">$C69</f>
        <v>Xander Reese</v>
      </c>
      <c r="AB32" s="169" t="str">
        <f t="shared" ref="AB32:AB38" si="30">$D69</f>
        <v>Shaftesbury</v>
      </c>
      <c r="AC32" s="170" t="str">
        <f t="shared" ref="AC32:AC38" si="31">$E69</f>
        <v>5:17.8</v>
      </c>
      <c r="AD32" s="2"/>
      <c r="AE32" s="2"/>
    </row>
    <row r="33" spans="1:31" x14ac:dyDescent="0.35">
      <c r="A33" s="24" t="s">
        <v>386</v>
      </c>
      <c r="B33" s="77" t="s">
        <v>24</v>
      </c>
      <c r="C33" s="20" t="str">
        <f t="shared" si="24"/>
        <v>Russell Frimpong</v>
      </c>
      <c r="D33" s="30" t="str">
        <f t="shared" si="7"/>
        <v>HAWCS/Enfield</v>
      </c>
      <c r="E33" s="154">
        <v>28.7</v>
      </c>
      <c r="F33" s="146">
        <f>Decsheets!$V$9</f>
        <v>2</v>
      </c>
      <c r="G33" s="12"/>
      <c r="H33" s="12"/>
      <c r="I33" s="22"/>
      <c r="J33" s="18" t="str">
        <f t="shared" si="25"/>
        <v/>
      </c>
      <c r="K33" s="18" t="str">
        <f t="shared" si="16"/>
        <v/>
      </c>
      <c r="L33" s="18" t="str">
        <f t="shared" si="16"/>
        <v/>
      </c>
      <c r="M33" s="18" t="str">
        <f t="shared" si="16"/>
        <v/>
      </c>
      <c r="N33" s="18" t="str">
        <f t="shared" si="16"/>
        <v/>
      </c>
      <c r="O33" s="18">
        <f t="shared" si="16"/>
        <v>2</v>
      </c>
      <c r="P33" s="18" t="str">
        <f t="shared" si="16"/>
        <v/>
      </c>
      <c r="Q33" s="18" t="str">
        <f t="shared" si="16"/>
        <v/>
      </c>
      <c r="R33" s="18"/>
      <c r="S33" s="12"/>
      <c r="T33" s="2"/>
      <c r="U33" s="2"/>
      <c r="V33" s="2"/>
      <c r="W33" s="169" t="str">
        <f t="shared" si="26"/>
        <v>Archie Seddon</v>
      </c>
      <c r="X33" s="169" t="str">
        <f t="shared" si="27"/>
        <v>Dacorum &amp; T</v>
      </c>
      <c r="Y33" s="170" t="str">
        <f t="shared" si="28"/>
        <v>4:56.0</v>
      </c>
      <c r="Z33" s="169"/>
      <c r="AA33" s="169" t="str">
        <f t="shared" si="29"/>
        <v>William Pope</v>
      </c>
      <c r="AB33" s="169" t="str">
        <f t="shared" si="30"/>
        <v>St Albans</v>
      </c>
      <c r="AC33" s="170" t="str">
        <f t="shared" si="31"/>
        <v>5:22.1</v>
      </c>
      <c r="AD33" s="2"/>
      <c r="AE33" s="2"/>
    </row>
    <row r="34" spans="1:31" x14ac:dyDescent="0.35">
      <c r="A34" s="24" t="s">
        <v>432</v>
      </c>
      <c r="B34" s="77" t="s">
        <v>25</v>
      </c>
      <c r="C34" s="20" t="str">
        <f t="shared" si="24"/>
        <v>Archie Seddon</v>
      </c>
      <c r="D34" s="30" t="str">
        <f t="shared" si="7"/>
        <v>Dacorum &amp; T</v>
      </c>
      <c r="E34" s="154">
        <v>31.5</v>
      </c>
      <c r="F34" s="146">
        <f>Decsheets!$V$10</f>
        <v>1</v>
      </c>
      <c r="G34" s="12"/>
      <c r="H34" s="12"/>
      <c r="I34" s="22"/>
      <c r="J34" s="18" t="str">
        <f t="shared" si="25"/>
        <v/>
      </c>
      <c r="K34" s="18" t="str">
        <f t="shared" si="16"/>
        <v/>
      </c>
      <c r="L34" s="18" t="str">
        <f t="shared" si="16"/>
        <v/>
      </c>
      <c r="M34" s="18">
        <f t="shared" si="16"/>
        <v>1</v>
      </c>
      <c r="N34" s="18" t="str">
        <f t="shared" si="16"/>
        <v/>
      </c>
      <c r="O34" s="18" t="str">
        <f t="shared" si="16"/>
        <v/>
      </c>
      <c r="P34" s="18" t="str">
        <f t="shared" si="16"/>
        <v/>
      </c>
      <c r="Q34" s="18" t="str">
        <f t="shared" si="16"/>
        <v/>
      </c>
      <c r="R34" s="18"/>
      <c r="S34" s="12"/>
      <c r="T34" s="2"/>
      <c r="U34" s="2"/>
      <c r="V34" s="2"/>
      <c r="W34" s="169" t="str">
        <f t="shared" si="26"/>
        <v>Luke Carlin</v>
      </c>
      <c r="X34" s="169" t="str">
        <f t="shared" si="27"/>
        <v>St Albans</v>
      </c>
      <c r="Y34" s="170" t="str">
        <f t="shared" si="28"/>
        <v>5:14.2</v>
      </c>
      <c r="Z34" s="169"/>
      <c r="AA34" s="169" t="str">
        <f t="shared" si="29"/>
        <v>Joshua Moody</v>
      </c>
      <c r="AB34" s="169" t="str">
        <f t="shared" si="30"/>
        <v>Dacorum &amp; T</v>
      </c>
      <c r="AC34" s="170" t="str">
        <f t="shared" si="31"/>
        <v>6:00.4</v>
      </c>
      <c r="AD34" s="2"/>
      <c r="AE34" s="2"/>
    </row>
    <row r="35" spans="1:31" x14ac:dyDescent="0.35">
      <c r="A35" s="24"/>
      <c r="B35" s="77" t="s">
        <v>26</v>
      </c>
      <c r="C35" s="20" t="str">
        <f t="shared" si="24"/>
        <v/>
      </c>
      <c r="D35" s="30" t="str">
        <f t="shared" si="7"/>
        <v/>
      </c>
      <c r="E35" s="154" t="s">
        <v>296</v>
      </c>
      <c r="F35" s="146">
        <f>Decsheets!$V$11</f>
        <v>0</v>
      </c>
      <c r="G35" s="12"/>
      <c r="H35" s="12"/>
      <c r="I35" s="22"/>
      <c r="J35" s="18" t="str">
        <f t="shared" si="25"/>
        <v/>
      </c>
      <c r="K35" s="18" t="str">
        <f t="shared" ref="K35:Q35" si="32">IF($A35="","",IF(LEFT($A35,1)=K$12,$F35,""))</f>
        <v/>
      </c>
      <c r="L35" s="18" t="str">
        <f t="shared" si="32"/>
        <v/>
      </c>
      <c r="M35" s="18" t="str">
        <f t="shared" si="32"/>
        <v/>
      </c>
      <c r="N35" s="18" t="str">
        <f t="shared" si="32"/>
        <v/>
      </c>
      <c r="O35" s="18" t="str">
        <f t="shared" si="32"/>
        <v/>
      </c>
      <c r="P35" s="18" t="str">
        <f t="shared" si="32"/>
        <v/>
      </c>
      <c r="Q35" s="18" t="str">
        <f t="shared" si="32"/>
        <v/>
      </c>
      <c r="R35" s="18">
        <f>SUM(Decsheets!$V$5:$V$12)-(SUM(J29:P35))</f>
        <v>0</v>
      </c>
      <c r="S35" s="12"/>
      <c r="T35" s="2"/>
      <c r="U35" s="2"/>
      <c r="V35" s="2"/>
      <c r="W35" s="169" t="str">
        <f t="shared" si="26"/>
        <v>Joshua Hearne</v>
      </c>
      <c r="X35" s="169" t="str">
        <f t="shared" si="27"/>
        <v>Herts Phoenix</v>
      </c>
      <c r="Y35" s="170" t="str">
        <f t="shared" si="28"/>
        <v>5:40.9</v>
      </c>
      <c r="Z35" s="169"/>
      <c r="AA35" s="169" t="str">
        <f t="shared" si="29"/>
        <v/>
      </c>
      <c r="AB35" s="169" t="str">
        <f t="shared" si="30"/>
        <v/>
      </c>
      <c r="AC35" s="170" t="str">
        <f t="shared" si="31"/>
        <v>.</v>
      </c>
      <c r="AD35" s="2"/>
      <c r="AE35" s="2"/>
    </row>
    <row r="36" spans="1:31" x14ac:dyDescent="0.35">
      <c r="A36" s="15" t="s">
        <v>3</v>
      </c>
      <c r="B36" s="76"/>
      <c r="C36" s="23" t="s">
        <v>118</v>
      </c>
      <c r="D36" s="151" t="s">
        <v>336</v>
      </c>
      <c r="E36" s="153" t="s">
        <v>296</v>
      </c>
      <c r="F36" s="144"/>
      <c r="G36" s="12"/>
      <c r="H36" s="12"/>
      <c r="I36" s="12"/>
      <c r="J36" s="18"/>
      <c r="K36" s="18"/>
      <c r="L36" s="18"/>
      <c r="M36" s="18"/>
      <c r="N36" s="18"/>
      <c r="O36" s="18"/>
      <c r="P36" s="18"/>
      <c r="Q36" s="18"/>
      <c r="R36" s="18"/>
      <c r="S36" s="12" t="s">
        <v>31</v>
      </c>
      <c r="T36" s="2"/>
      <c r="U36" s="2"/>
      <c r="V36" s="2"/>
      <c r="W36" s="169" t="str">
        <f t="shared" si="26"/>
        <v/>
      </c>
      <c r="X36" s="169" t="str">
        <f t="shared" si="27"/>
        <v/>
      </c>
      <c r="Y36" s="170" t="str">
        <f t="shared" si="28"/>
        <v>.</v>
      </c>
      <c r="Z36" s="169"/>
      <c r="AA36" s="169" t="str">
        <f t="shared" si="29"/>
        <v/>
      </c>
      <c r="AB36" s="169" t="str">
        <f t="shared" si="30"/>
        <v/>
      </c>
      <c r="AC36" s="170" t="str">
        <f t="shared" si="31"/>
        <v>.</v>
      </c>
      <c r="AD36" s="2"/>
      <c r="AE36" s="2"/>
    </row>
    <row r="37" spans="1:31" x14ac:dyDescent="0.35">
      <c r="A37" s="19" t="s">
        <v>822</v>
      </c>
      <c r="B37" s="77">
        <v>1</v>
      </c>
      <c r="C37" s="20" t="str">
        <f t="shared" ref="C37:C43" si="33">IF(A37="","",VLOOKUP($A$36,IF(LEN(A37)=2,U13BB,U13BA),VLOOKUP(LEFT(A37,1),club,6,FALSE),FALSE))</f>
        <v>Edgar Dogbe</v>
      </c>
      <c r="D37" s="20" t="str">
        <f t="shared" si="7"/>
        <v>Watford</v>
      </c>
      <c r="E37" s="154">
        <v>28.3</v>
      </c>
      <c r="F37" s="146">
        <f>Decsheets!$V$5</f>
        <v>6</v>
      </c>
      <c r="G37" s="12"/>
      <c r="H37" s="12"/>
      <c r="I37" s="22"/>
      <c r="J37" s="18" t="str">
        <f t="shared" ref="J37:Q43" si="34">IF($A37="","",IF(LEFT($A37,1)=J$12,$F37,""))</f>
        <v/>
      </c>
      <c r="K37" s="18">
        <f t="shared" si="34"/>
        <v>6</v>
      </c>
      <c r="L37" s="18" t="str">
        <f t="shared" si="34"/>
        <v/>
      </c>
      <c r="M37" s="18" t="str">
        <f t="shared" si="34"/>
        <v/>
      </c>
      <c r="N37" s="18" t="str">
        <f t="shared" si="34"/>
        <v/>
      </c>
      <c r="O37" s="18" t="str">
        <f t="shared" si="34"/>
        <v/>
      </c>
      <c r="P37" s="18" t="str">
        <f t="shared" si="34"/>
        <v/>
      </c>
      <c r="Q37" s="18" t="str">
        <f t="shared" si="34"/>
        <v/>
      </c>
      <c r="R37" s="18"/>
      <c r="S37" s="12"/>
      <c r="T37" s="2"/>
      <c r="U37" s="2"/>
      <c r="V37" s="2"/>
      <c r="W37" s="169" t="str">
        <f t="shared" si="26"/>
        <v/>
      </c>
      <c r="X37" s="169" t="str">
        <f t="shared" si="27"/>
        <v/>
      </c>
      <c r="Y37" s="170" t="str">
        <f t="shared" si="28"/>
        <v>.</v>
      </c>
      <c r="Z37" s="169"/>
      <c r="AA37" s="169" t="str">
        <f t="shared" si="29"/>
        <v/>
      </c>
      <c r="AB37" s="169" t="str">
        <f t="shared" si="30"/>
        <v/>
      </c>
      <c r="AC37" s="170" t="str">
        <f t="shared" si="31"/>
        <v>.</v>
      </c>
      <c r="AD37" s="2"/>
      <c r="AE37" s="2"/>
    </row>
    <row r="38" spans="1:31" x14ac:dyDescent="0.35">
      <c r="A38" s="19" t="s">
        <v>821</v>
      </c>
      <c r="B38" s="77">
        <v>2</v>
      </c>
      <c r="C38" s="20" t="str">
        <f t="shared" si="33"/>
        <v>Ryan Senanayake</v>
      </c>
      <c r="D38" s="20" t="str">
        <f t="shared" si="7"/>
        <v>Herts Phoenix</v>
      </c>
      <c r="E38" s="154">
        <v>30.8</v>
      </c>
      <c r="F38" s="146">
        <f>Decsheets!$V$6</f>
        <v>5</v>
      </c>
      <c r="G38" s="12"/>
      <c r="H38" s="12"/>
      <c r="I38" s="22"/>
      <c r="J38" s="18" t="str">
        <f t="shared" si="34"/>
        <v/>
      </c>
      <c r="K38" s="18" t="str">
        <f t="shared" si="34"/>
        <v/>
      </c>
      <c r="L38" s="18">
        <f t="shared" si="34"/>
        <v>5</v>
      </c>
      <c r="M38" s="18" t="str">
        <f t="shared" si="34"/>
        <v/>
      </c>
      <c r="N38" s="18" t="str">
        <f t="shared" si="34"/>
        <v/>
      </c>
      <c r="O38" s="18" t="str">
        <f t="shared" si="34"/>
        <v/>
      </c>
      <c r="P38" s="18" t="str">
        <f t="shared" si="34"/>
        <v/>
      </c>
      <c r="Q38" s="18" t="str">
        <f t="shared" si="34"/>
        <v/>
      </c>
      <c r="R38" s="18"/>
      <c r="S38" s="12"/>
      <c r="T38" s="2"/>
      <c r="U38" s="2"/>
      <c r="V38" s="2"/>
      <c r="W38" s="169" t="str">
        <f t="shared" si="26"/>
        <v/>
      </c>
      <c r="X38" s="169" t="str">
        <f t="shared" si="27"/>
        <v/>
      </c>
      <c r="Y38" s="170" t="str">
        <f t="shared" si="28"/>
        <v>.</v>
      </c>
      <c r="Z38" s="169"/>
      <c r="AA38" s="169" t="str">
        <f t="shared" si="29"/>
        <v/>
      </c>
      <c r="AB38" s="169" t="str">
        <f t="shared" si="30"/>
        <v/>
      </c>
      <c r="AC38" s="170" t="str">
        <f t="shared" si="31"/>
        <v>.</v>
      </c>
      <c r="AD38" s="2"/>
      <c r="AE38" s="2"/>
    </row>
    <row r="39" spans="1:31" x14ac:dyDescent="0.35">
      <c r="A39" s="19" t="s">
        <v>825</v>
      </c>
      <c r="B39" s="77">
        <v>3</v>
      </c>
      <c r="C39" s="20" t="str">
        <f t="shared" si="33"/>
        <v>Aaron Wall</v>
      </c>
      <c r="D39" s="20" t="str">
        <f t="shared" si="7"/>
        <v>Dacorum &amp; T</v>
      </c>
      <c r="E39" s="154">
        <v>36.799999999999997</v>
      </c>
      <c r="F39" s="146">
        <f>Decsheets!$V$7</f>
        <v>4</v>
      </c>
      <c r="G39" s="12"/>
      <c r="H39" s="12"/>
      <c r="I39" s="22"/>
      <c r="J39" s="18" t="str">
        <f t="shared" si="34"/>
        <v/>
      </c>
      <c r="K39" s="18" t="str">
        <f t="shared" si="34"/>
        <v/>
      </c>
      <c r="L39" s="18" t="str">
        <f t="shared" si="34"/>
        <v/>
      </c>
      <c r="M39" s="18">
        <f t="shared" si="34"/>
        <v>4</v>
      </c>
      <c r="N39" s="18" t="str">
        <f t="shared" si="34"/>
        <v/>
      </c>
      <c r="O39" s="18" t="str">
        <f t="shared" si="34"/>
        <v/>
      </c>
      <c r="P39" s="18" t="str">
        <f t="shared" si="34"/>
        <v/>
      </c>
      <c r="Q39" s="18" t="str">
        <f t="shared" si="34"/>
        <v/>
      </c>
      <c r="R39" s="18"/>
      <c r="S39" s="12"/>
      <c r="T39" s="2"/>
      <c r="U39" s="2"/>
      <c r="V39" s="2"/>
      <c r="W39" s="169"/>
      <c r="X39" s="169"/>
      <c r="Y39" s="170"/>
      <c r="Z39" s="169"/>
      <c r="AA39" s="169"/>
      <c r="AB39" s="169"/>
      <c r="AC39" s="170"/>
      <c r="AD39" s="2"/>
      <c r="AE39" s="2"/>
    </row>
    <row r="40" spans="1:31" x14ac:dyDescent="0.35">
      <c r="A40" s="19"/>
      <c r="B40" s="77" t="s">
        <v>23</v>
      </c>
      <c r="C40" s="20" t="str">
        <f t="shared" si="33"/>
        <v/>
      </c>
      <c r="D40" s="20" t="str">
        <f t="shared" si="7"/>
        <v/>
      </c>
      <c r="E40" s="154" t="s">
        <v>296</v>
      </c>
      <c r="F40" s="146">
        <f>Decsheets!$V$8</f>
        <v>3</v>
      </c>
      <c r="G40" s="12"/>
      <c r="H40" s="12"/>
      <c r="I40" s="22"/>
      <c r="J40" s="18" t="str">
        <f t="shared" si="34"/>
        <v/>
      </c>
      <c r="K40" s="18" t="str">
        <f t="shared" si="34"/>
        <v/>
      </c>
      <c r="L40" s="18" t="str">
        <f t="shared" si="34"/>
        <v/>
      </c>
      <c r="M40" s="18" t="str">
        <f t="shared" si="34"/>
        <v/>
      </c>
      <c r="N40" s="18" t="str">
        <f t="shared" si="34"/>
        <v/>
      </c>
      <c r="O40" s="18" t="str">
        <f t="shared" si="34"/>
        <v/>
      </c>
      <c r="P40" s="18" t="str">
        <f t="shared" si="34"/>
        <v/>
      </c>
      <c r="Q40" s="18" t="str">
        <f t="shared" si="34"/>
        <v/>
      </c>
      <c r="R40" s="18"/>
      <c r="S40" s="12"/>
      <c r="T40" s="2"/>
      <c r="U40" s="2"/>
      <c r="V40" s="2"/>
      <c r="W40" s="169" t="s">
        <v>371</v>
      </c>
      <c r="X40" s="171" t="s">
        <v>342</v>
      </c>
      <c r="Y40" s="199" t="str">
        <f t="shared" ref="Y40:Y47" si="35">$E76</f>
        <v>.</v>
      </c>
      <c r="Z40" s="169"/>
      <c r="AA40" s="169" t="s">
        <v>372</v>
      </c>
      <c r="AB40" s="171" t="s">
        <v>342</v>
      </c>
      <c r="AC40" s="199" t="str">
        <f t="shared" ref="AC40:AC47" si="36">$E84</f>
        <v>.</v>
      </c>
      <c r="AD40" s="2"/>
      <c r="AE40" s="2"/>
    </row>
    <row r="41" spans="1:31" x14ac:dyDescent="0.35">
      <c r="A41" s="19"/>
      <c r="B41" s="77" t="s">
        <v>24</v>
      </c>
      <c r="C41" s="20" t="str">
        <f t="shared" si="33"/>
        <v/>
      </c>
      <c r="D41" s="20" t="str">
        <f t="shared" si="7"/>
        <v/>
      </c>
      <c r="E41" s="154" t="s">
        <v>296</v>
      </c>
      <c r="F41" s="146">
        <f>Decsheets!$V$9</f>
        <v>2</v>
      </c>
      <c r="G41" s="12"/>
      <c r="H41" s="12"/>
      <c r="I41" s="22"/>
      <c r="J41" s="18" t="str">
        <f t="shared" si="34"/>
        <v/>
      </c>
      <c r="K41" s="18" t="str">
        <f t="shared" si="34"/>
        <v/>
      </c>
      <c r="L41" s="18" t="str">
        <f t="shared" si="34"/>
        <v/>
      </c>
      <c r="M41" s="18" t="str">
        <f t="shared" si="34"/>
        <v/>
      </c>
      <c r="N41" s="18" t="str">
        <f t="shared" si="34"/>
        <v/>
      </c>
      <c r="O41" s="18" t="str">
        <f t="shared" si="34"/>
        <v/>
      </c>
      <c r="P41" s="18" t="str">
        <f t="shared" si="34"/>
        <v/>
      </c>
      <c r="Q41" s="18" t="str">
        <f t="shared" si="34"/>
        <v/>
      </c>
      <c r="R41" s="18"/>
      <c r="S41" s="12"/>
      <c r="T41" s="2"/>
      <c r="U41" s="2"/>
      <c r="V41" s="2"/>
      <c r="W41" s="169" t="str">
        <f t="shared" ref="W41:W47" si="37">$C77</f>
        <v>Ethan Ogilvie</v>
      </c>
      <c r="X41" s="169" t="str">
        <f t="shared" ref="X41:X47" si="38">$D77</f>
        <v>Dacorum &amp; T</v>
      </c>
      <c r="Y41" s="200">
        <f t="shared" si="35"/>
        <v>12</v>
      </c>
      <c r="Z41" s="169"/>
      <c r="AA41" s="169" t="str">
        <f t="shared" ref="AA41:AA47" si="39">$C85</f>
        <v>Asher Escobar</v>
      </c>
      <c r="AB41" s="169" t="str">
        <f t="shared" ref="AB41:AB47" si="40">$D85</f>
        <v>Shaftesbury</v>
      </c>
      <c r="AC41" s="200">
        <f t="shared" si="36"/>
        <v>14.5</v>
      </c>
      <c r="AD41" s="2"/>
      <c r="AE41" s="2"/>
    </row>
    <row r="42" spans="1:31" x14ac:dyDescent="0.35">
      <c r="A42" s="19"/>
      <c r="B42" s="77" t="s">
        <v>25</v>
      </c>
      <c r="C42" s="20" t="str">
        <f t="shared" si="33"/>
        <v/>
      </c>
      <c r="D42" s="20" t="str">
        <f t="shared" si="7"/>
        <v/>
      </c>
      <c r="E42" s="154" t="s">
        <v>296</v>
      </c>
      <c r="F42" s="146">
        <f>Decsheets!$V$10</f>
        <v>1</v>
      </c>
      <c r="G42" s="12"/>
      <c r="H42" s="12"/>
      <c r="I42" s="22"/>
      <c r="J42" s="18" t="str">
        <f t="shared" si="34"/>
        <v/>
      </c>
      <c r="K42" s="18" t="str">
        <f t="shared" si="34"/>
        <v/>
      </c>
      <c r="L42" s="18" t="str">
        <f t="shared" si="34"/>
        <v/>
      </c>
      <c r="M42" s="18" t="str">
        <f t="shared" si="34"/>
        <v/>
      </c>
      <c r="N42" s="18" t="str">
        <f t="shared" si="34"/>
        <v/>
      </c>
      <c r="O42" s="18" t="str">
        <f t="shared" si="34"/>
        <v/>
      </c>
      <c r="P42" s="18" t="str">
        <f t="shared" si="34"/>
        <v/>
      </c>
      <c r="Q42" s="18" t="str">
        <f t="shared" si="34"/>
        <v/>
      </c>
      <c r="R42" s="18"/>
      <c r="S42" s="12"/>
      <c r="T42" s="2"/>
      <c r="U42" s="2"/>
      <c r="V42" s="2"/>
      <c r="W42" s="169" t="str">
        <f t="shared" si="37"/>
        <v>Rian Shah</v>
      </c>
      <c r="X42" s="169" t="str">
        <f t="shared" si="38"/>
        <v>Shaftesbury</v>
      </c>
      <c r="Y42" s="200">
        <f t="shared" si="35"/>
        <v>12.1</v>
      </c>
      <c r="Z42" s="169"/>
      <c r="AA42" s="169" t="str">
        <f t="shared" si="39"/>
        <v xml:space="preserve">Luke Davis </v>
      </c>
      <c r="AB42" s="169" t="str">
        <f t="shared" si="40"/>
        <v>St Albans</v>
      </c>
      <c r="AC42" s="200">
        <f t="shared" si="36"/>
        <v>16.3</v>
      </c>
      <c r="AD42" s="2"/>
      <c r="AE42" s="2"/>
    </row>
    <row r="43" spans="1:31" x14ac:dyDescent="0.35">
      <c r="A43" s="19"/>
      <c r="B43" s="77" t="s">
        <v>26</v>
      </c>
      <c r="C43" s="20" t="str">
        <f t="shared" si="33"/>
        <v/>
      </c>
      <c r="D43" s="20" t="str">
        <f t="shared" si="7"/>
        <v/>
      </c>
      <c r="E43" s="154" t="s">
        <v>296</v>
      </c>
      <c r="F43" s="146">
        <f>Decsheets!$V$11</f>
        <v>0</v>
      </c>
      <c r="G43" s="12"/>
      <c r="H43" s="12"/>
      <c r="I43" s="22"/>
      <c r="J43" s="18" t="str">
        <f t="shared" si="34"/>
        <v/>
      </c>
      <c r="K43" s="18" t="str">
        <f t="shared" si="34"/>
        <v/>
      </c>
      <c r="L43" s="18" t="str">
        <f t="shared" si="34"/>
        <v/>
      </c>
      <c r="M43" s="18" t="str">
        <f t="shared" si="34"/>
        <v/>
      </c>
      <c r="N43" s="18" t="str">
        <f t="shared" si="34"/>
        <v/>
      </c>
      <c r="O43" s="18" t="str">
        <f t="shared" si="34"/>
        <v/>
      </c>
      <c r="P43" s="18" t="str">
        <f t="shared" si="34"/>
        <v/>
      </c>
      <c r="Q43" s="18" t="str">
        <f t="shared" si="34"/>
        <v/>
      </c>
      <c r="R43" s="18">
        <f>SUM(Decsheets!$V$5:$V$12)-(SUM(J37:P43))</f>
        <v>6</v>
      </c>
      <c r="S43" s="12"/>
      <c r="T43" s="2"/>
      <c r="U43" s="2"/>
      <c r="V43" s="2"/>
      <c r="W43" s="169" t="str">
        <f t="shared" si="37"/>
        <v>Thomas Barry-Daly</v>
      </c>
      <c r="X43" s="169" t="str">
        <f t="shared" si="38"/>
        <v>Watford</v>
      </c>
      <c r="Y43" s="200">
        <f t="shared" si="35"/>
        <v>14.7</v>
      </c>
      <c r="Z43" s="169"/>
      <c r="AA43" s="169" t="str">
        <f t="shared" si="39"/>
        <v>Matthew Moody</v>
      </c>
      <c r="AB43" s="169" t="str">
        <f t="shared" si="40"/>
        <v>Dacorum &amp; T</v>
      </c>
      <c r="AC43" s="200">
        <f t="shared" si="36"/>
        <v>17.600000000000001</v>
      </c>
      <c r="AD43" s="2"/>
      <c r="AE43" s="2"/>
    </row>
    <row r="44" spans="1:31" s="2" customFormat="1" x14ac:dyDescent="0.35">
      <c r="A44" s="15" t="s">
        <v>5</v>
      </c>
      <c r="B44" s="76"/>
      <c r="C44" s="25" t="s">
        <v>119</v>
      </c>
      <c r="D44" s="26"/>
      <c r="E44" s="193" t="s">
        <v>296</v>
      </c>
      <c r="F44" s="144"/>
      <c r="G44" s="12"/>
      <c r="H44" s="12"/>
      <c r="I44" s="27"/>
      <c r="J44" s="18"/>
      <c r="K44" s="18"/>
      <c r="L44" s="18"/>
      <c r="M44" s="18"/>
      <c r="N44" s="18"/>
      <c r="O44" s="18"/>
      <c r="P44" s="18"/>
      <c r="Q44" s="18"/>
      <c r="R44" s="18"/>
      <c r="S44" s="12" t="s">
        <v>33</v>
      </c>
      <c r="W44" s="169" t="str">
        <f t="shared" si="37"/>
        <v>Eddie Johnson</v>
      </c>
      <c r="X44" s="169" t="str">
        <f t="shared" si="38"/>
        <v>St Albans</v>
      </c>
      <c r="Y44" s="200">
        <f t="shared" si="35"/>
        <v>16.5</v>
      </c>
      <c r="Z44" s="169"/>
      <c r="AA44" s="169" t="str">
        <f t="shared" si="39"/>
        <v/>
      </c>
      <c r="AB44" s="169" t="str">
        <f t="shared" si="40"/>
        <v/>
      </c>
      <c r="AC44" s="200" t="str">
        <f t="shared" si="36"/>
        <v>.</v>
      </c>
    </row>
    <row r="45" spans="1:31" x14ac:dyDescent="0.35">
      <c r="A45" s="19" t="s">
        <v>425</v>
      </c>
      <c r="B45" s="77">
        <v>1</v>
      </c>
      <c r="C45" s="20" t="str">
        <f t="shared" ref="C45:C51" si="41">IF(A45="","",VLOOKUP($A$44,IF(LEN(A45)=2,U13BB,U13BA),VLOOKUP(LEFT(A45,1),club,6,FALSE),FALSE))</f>
        <v>Joshua Hirst</v>
      </c>
      <c r="D45" s="20" t="str">
        <f t="shared" si="7"/>
        <v>St Albans</v>
      </c>
      <c r="E45" s="21" t="s">
        <v>874</v>
      </c>
      <c r="F45" s="146">
        <f>Decsheets!$V$5</f>
        <v>6</v>
      </c>
      <c r="G45" s="12"/>
      <c r="H45" s="12"/>
      <c r="I45" s="22"/>
      <c r="J45" s="18">
        <f t="shared" ref="J45:Q51" si="42">IF($A45="","",IF(LEFT($A45,1)=J$12,$F45,""))</f>
        <v>6</v>
      </c>
      <c r="K45" s="18" t="str">
        <f t="shared" si="42"/>
        <v/>
      </c>
      <c r="L45" s="18" t="str">
        <f t="shared" si="42"/>
        <v/>
      </c>
      <c r="M45" s="18" t="str">
        <f t="shared" si="42"/>
        <v/>
      </c>
      <c r="N45" s="18" t="str">
        <f t="shared" si="42"/>
        <v/>
      </c>
      <c r="O45" s="18" t="str">
        <f t="shared" si="42"/>
        <v/>
      </c>
      <c r="P45" s="18" t="str">
        <f t="shared" si="42"/>
        <v/>
      </c>
      <c r="Q45" s="18" t="str">
        <f t="shared" si="42"/>
        <v/>
      </c>
      <c r="R45" s="18"/>
      <c r="S45" s="12"/>
      <c r="T45" s="2"/>
      <c r="U45" s="2"/>
      <c r="V45" s="2"/>
      <c r="W45" s="169" t="str">
        <f t="shared" si="37"/>
        <v/>
      </c>
      <c r="X45" s="169" t="str">
        <f t="shared" si="38"/>
        <v/>
      </c>
      <c r="Y45" s="200" t="str">
        <f t="shared" si="35"/>
        <v>.</v>
      </c>
      <c r="Z45" s="169"/>
      <c r="AA45" s="169" t="str">
        <f t="shared" si="39"/>
        <v/>
      </c>
      <c r="AB45" s="169" t="str">
        <f t="shared" si="40"/>
        <v/>
      </c>
      <c r="AC45" s="200" t="str">
        <f t="shared" si="36"/>
        <v>.</v>
      </c>
      <c r="AD45" s="2"/>
      <c r="AE45" s="2"/>
    </row>
    <row r="46" spans="1:31" x14ac:dyDescent="0.35">
      <c r="A46" s="19" t="s">
        <v>434</v>
      </c>
      <c r="B46" s="77">
        <v>2</v>
      </c>
      <c r="C46" s="20" t="str">
        <f t="shared" si="41"/>
        <v>Charlie  Cutler</v>
      </c>
      <c r="D46" s="20" t="str">
        <f t="shared" si="7"/>
        <v>Shaftesbury</v>
      </c>
      <c r="E46" s="21" t="s">
        <v>846</v>
      </c>
      <c r="F46" s="146">
        <f>Decsheets!$V$6</f>
        <v>5</v>
      </c>
      <c r="G46" s="12"/>
      <c r="H46" s="12"/>
      <c r="I46" s="22"/>
      <c r="J46" s="18" t="str">
        <f t="shared" si="42"/>
        <v/>
      </c>
      <c r="K46" s="18" t="str">
        <f t="shared" si="42"/>
        <v/>
      </c>
      <c r="L46" s="18" t="str">
        <f t="shared" si="42"/>
        <v/>
      </c>
      <c r="M46" s="18" t="str">
        <f t="shared" si="42"/>
        <v/>
      </c>
      <c r="N46" s="18">
        <f t="shared" si="42"/>
        <v>5</v>
      </c>
      <c r="O46" s="18" t="str">
        <f t="shared" si="42"/>
        <v/>
      </c>
      <c r="P46" s="18" t="str">
        <f t="shared" si="42"/>
        <v/>
      </c>
      <c r="Q46" s="18" t="str">
        <f t="shared" si="42"/>
        <v/>
      </c>
      <c r="R46" s="18"/>
      <c r="S46" s="12"/>
      <c r="T46" s="2"/>
      <c r="U46" s="2"/>
      <c r="V46" s="2"/>
      <c r="W46" s="169" t="str">
        <f t="shared" si="37"/>
        <v/>
      </c>
      <c r="X46" s="169" t="str">
        <f t="shared" si="38"/>
        <v/>
      </c>
      <c r="Y46" s="200" t="str">
        <f t="shared" si="35"/>
        <v>.</v>
      </c>
      <c r="Z46" s="169"/>
      <c r="AA46" s="169" t="str">
        <f t="shared" si="39"/>
        <v/>
      </c>
      <c r="AB46" s="169" t="str">
        <f t="shared" si="40"/>
        <v/>
      </c>
      <c r="AC46" s="200" t="str">
        <f t="shared" si="36"/>
        <v>.</v>
      </c>
      <c r="AD46" s="2"/>
      <c r="AE46" s="2"/>
    </row>
    <row r="47" spans="1:31" x14ac:dyDescent="0.35">
      <c r="A47" s="19" t="s">
        <v>432</v>
      </c>
      <c r="B47" s="77">
        <v>3</v>
      </c>
      <c r="C47" s="20" t="str">
        <f t="shared" si="41"/>
        <v>James Cummings</v>
      </c>
      <c r="D47" s="20" t="str">
        <f t="shared" si="7"/>
        <v>Dacorum &amp; T</v>
      </c>
      <c r="E47" s="21" t="s">
        <v>875</v>
      </c>
      <c r="F47" s="146">
        <f>Decsheets!$V$7</f>
        <v>4</v>
      </c>
      <c r="G47" s="12"/>
      <c r="H47" s="12"/>
      <c r="I47" s="22"/>
      <c r="J47" s="18" t="str">
        <f t="shared" si="42"/>
        <v/>
      </c>
      <c r="K47" s="18" t="str">
        <f t="shared" si="42"/>
        <v/>
      </c>
      <c r="L47" s="18" t="str">
        <f t="shared" si="42"/>
        <v/>
      </c>
      <c r="M47" s="18">
        <f t="shared" si="42"/>
        <v>4</v>
      </c>
      <c r="N47" s="18" t="str">
        <f t="shared" si="42"/>
        <v/>
      </c>
      <c r="O47" s="18" t="str">
        <f t="shared" si="42"/>
        <v/>
      </c>
      <c r="P47" s="18" t="str">
        <f t="shared" si="42"/>
        <v/>
      </c>
      <c r="Q47" s="18" t="str">
        <f t="shared" si="42"/>
        <v/>
      </c>
      <c r="R47" s="18"/>
      <c r="S47" s="12"/>
      <c r="T47" s="2"/>
      <c r="U47" s="2"/>
      <c r="V47" s="2"/>
      <c r="W47" s="169" t="str">
        <f t="shared" si="37"/>
        <v/>
      </c>
      <c r="X47" s="169" t="str">
        <f t="shared" si="38"/>
        <v/>
      </c>
      <c r="Y47" s="200" t="str">
        <f t="shared" si="35"/>
        <v>.</v>
      </c>
      <c r="Z47" s="169"/>
      <c r="AA47" s="169" t="str">
        <f t="shared" si="39"/>
        <v/>
      </c>
      <c r="AB47" s="169" t="str">
        <f t="shared" si="40"/>
        <v/>
      </c>
      <c r="AC47" s="200" t="str">
        <f t="shared" si="36"/>
        <v>.</v>
      </c>
      <c r="AD47" s="2"/>
      <c r="AE47" s="2"/>
    </row>
    <row r="48" spans="1:31" x14ac:dyDescent="0.35">
      <c r="A48" s="19" t="s">
        <v>430</v>
      </c>
      <c r="B48" s="77" t="s">
        <v>23</v>
      </c>
      <c r="C48" s="20" t="str">
        <f t="shared" si="41"/>
        <v>Oscar Drake</v>
      </c>
      <c r="D48" s="20" t="str">
        <f t="shared" si="7"/>
        <v>Herts Phoenix</v>
      </c>
      <c r="E48" s="21" t="s">
        <v>876</v>
      </c>
      <c r="F48" s="146">
        <f>Decsheets!$V$8</f>
        <v>3</v>
      </c>
      <c r="G48" s="12"/>
      <c r="H48" s="12"/>
      <c r="I48" s="22"/>
      <c r="J48" s="18" t="str">
        <f t="shared" si="42"/>
        <v/>
      </c>
      <c r="K48" s="18" t="str">
        <f t="shared" si="42"/>
        <v/>
      </c>
      <c r="L48" s="18">
        <f t="shared" si="42"/>
        <v>3</v>
      </c>
      <c r="M48" s="18" t="str">
        <f t="shared" si="42"/>
        <v/>
      </c>
      <c r="N48" s="18" t="str">
        <f t="shared" si="42"/>
        <v/>
      </c>
      <c r="O48" s="18" t="str">
        <f t="shared" si="42"/>
        <v/>
      </c>
      <c r="P48" s="18" t="str">
        <f t="shared" si="42"/>
        <v/>
      </c>
      <c r="Q48" s="18" t="str">
        <f t="shared" si="42"/>
        <v/>
      </c>
      <c r="R48" s="18"/>
      <c r="S48" s="12"/>
      <c r="T48" s="2"/>
      <c r="U48" s="2"/>
      <c r="V48" s="2"/>
      <c r="W48" s="169"/>
      <c r="X48" s="169"/>
      <c r="Y48" s="200"/>
      <c r="Z48" s="169"/>
      <c r="AA48" s="169"/>
      <c r="AB48" s="169"/>
      <c r="AC48" s="170"/>
      <c r="AD48" s="2"/>
      <c r="AE48" s="2"/>
    </row>
    <row r="49" spans="1:31" x14ac:dyDescent="0.35">
      <c r="A49" s="19"/>
      <c r="B49" s="77" t="s">
        <v>24</v>
      </c>
      <c r="C49" s="20" t="str">
        <f t="shared" si="41"/>
        <v/>
      </c>
      <c r="D49" s="20" t="str">
        <f t="shared" si="7"/>
        <v/>
      </c>
      <c r="E49" s="21" t="s">
        <v>296</v>
      </c>
      <c r="F49" s="146">
        <f>Decsheets!$V$9</f>
        <v>2</v>
      </c>
      <c r="G49" s="12"/>
      <c r="H49" s="12"/>
      <c r="I49" s="22"/>
      <c r="J49" s="18" t="str">
        <f t="shared" si="42"/>
        <v/>
      </c>
      <c r="K49" s="18" t="str">
        <f t="shared" si="42"/>
        <v/>
      </c>
      <c r="L49" s="18" t="str">
        <f t="shared" si="42"/>
        <v/>
      </c>
      <c r="M49" s="18" t="str">
        <f t="shared" si="42"/>
        <v/>
      </c>
      <c r="N49" s="18" t="str">
        <f t="shared" si="42"/>
        <v/>
      </c>
      <c r="O49" s="18" t="str">
        <f t="shared" si="42"/>
        <v/>
      </c>
      <c r="P49" s="18" t="str">
        <f t="shared" si="42"/>
        <v/>
      </c>
      <c r="Q49" s="18" t="str">
        <f t="shared" si="42"/>
        <v/>
      </c>
      <c r="R49" s="18"/>
      <c r="S49" s="12"/>
      <c r="T49" s="2"/>
      <c r="U49" s="2"/>
      <c r="V49" s="2"/>
      <c r="W49" s="169" t="s">
        <v>351</v>
      </c>
      <c r="X49" s="169"/>
      <c r="Y49" s="200"/>
      <c r="Z49" s="169"/>
      <c r="AA49" s="169"/>
      <c r="AB49" s="169"/>
      <c r="AC49" s="170"/>
      <c r="AD49" s="2"/>
      <c r="AE49" s="2"/>
    </row>
    <row r="50" spans="1:31" x14ac:dyDescent="0.35">
      <c r="A50" s="19"/>
      <c r="B50" s="77" t="s">
        <v>25</v>
      </c>
      <c r="C50" s="20" t="str">
        <f t="shared" si="41"/>
        <v/>
      </c>
      <c r="D50" s="20" t="str">
        <f t="shared" si="7"/>
        <v/>
      </c>
      <c r="E50" s="21" t="s">
        <v>296</v>
      </c>
      <c r="F50" s="146">
        <f>Decsheets!$V$10</f>
        <v>1</v>
      </c>
      <c r="G50" s="12"/>
      <c r="H50" s="12"/>
      <c r="I50" s="22"/>
      <c r="J50" s="18" t="str">
        <f t="shared" si="42"/>
        <v/>
      </c>
      <c r="K50" s="18" t="str">
        <f t="shared" si="42"/>
        <v/>
      </c>
      <c r="L50" s="18" t="str">
        <f t="shared" si="42"/>
        <v/>
      </c>
      <c r="M50" s="18" t="str">
        <f t="shared" si="42"/>
        <v/>
      </c>
      <c r="N50" s="18" t="str">
        <f t="shared" si="42"/>
        <v/>
      </c>
      <c r="O50" s="18" t="str">
        <f t="shared" si="42"/>
        <v/>
      </c>
      <c r="P50" s="18" t="str">
        <f t="shared" si="42"/>
        <v/>
      </c>
      <c r="Q50" s="18" t="str">
        <f t="shared" si="42"/>
        <v/>
      </c>
      <c r="R50" s="18"/>
      <c r="S50" s="12"/>
      <c r="T50" s="2"/>
      <c r="U50" s="2"/>
      <c r="V50" s="2"/>
      <c r="W50" s="169" t="str">
        <f t="shared" ref="W50:W56" si="43">$C173</f>
        <v>Herts Phoenix</v>
      </c>
      <c r="X50" s="169" t="str">
        <f t="shared" ref="X50:X56" si="44">$D173</f>
        <v>Herts Phoenix</v>
      </c>
      <c r="Y50" s="200">
        <f t="shared" ref="Y50:Y56" si="45">$E173</f>
        <v>56.5</v>
      </c>
      <c r="Z50" s="169"/>
      <c r="AA50" s="169"/>
      <c r="AB50" s="169"/>
      <c r="AC50" s="170"/>
      <c r="AD50" s="2"/>
      <c r="AE50" s="2"/>
    </row>
    <row r="51" spans="1:31" x14ac:dyDescent="0.35">
      <c r="A51" s="19"/>
      <c r="B51" s="77" t="s">
        <v>26</v>
      </c>
      <c r="C51" s="20" t="str">
        <f t="shared" si="41"/>
        <v/>
      </c>
      <c r="D51" s="20" t="str">
        <f t="shared" si="7"/>
        <v/>
      </c>
      <c r="E51" s="21" t="s">
        <v>296</v>
      </c>
      <c r="F51" s="146">
        <f>Decsheets!$V$11</f>
        <v>0</v>
      </c>
      <c r="G51" s="12"/>
      <c r="H51" s="12"/>
      <c r="I51" s="22"/>
      <c r="J51" s="18" t="str">
        <f t="shared" si="42"/>
        <v/>
      </c>
      <c r="K51" s="18" t="str">
        <f t="shared" si="42"/>
        <v/>
      </c>
      <c r="L51" s="18" t="str">
        <f t="shared" si="42"/>
        <v/>
      </c>
      <c r="M51" s="18" t="str">
        <f t="shared" si="42"/>
        <v/>
      </c>
      <c r="N51" s="18" t="str">
        <f t="shared" si="42"/>
        <v/>
      </c>
      <c r="O51" s="18" t="str">
        <f t="shared" si="42"/>
        <v/>
      </c>
      <c r="P51" s="18" t="str">
        <f t="shared" si="42"/>
        <v/>
      </c>
      <c r="Q51" s="18" t="str">
        <f t="shared" si="42"/>
        <v/>
      </c>
      <c r="R51" s="18">
        <f>SUM(Decsheets!$V$5:$V$12)-(SUM(J45:P51))</f>
        <v>3</v>
      </c>
      <c r="S51" s="12"/>
      <c r="T51" s="2"/>
      <c r="U51" s="2"/>
      <c r="V51" s="2"/>
      <c r="W51" s="169" t="str">
        <f t="shared" si="43"/>
        <v>Shaftesbury</v>
      </c>
      <c r="X51" s="169" t="str">
        <f t="shared" si="44"/>
        <v>Shaftesbury</v>
      </c>
      <c r="Y51" s="200">
        <f t="shared" si="45"/>
        <v>56.6</v>
      </c>
      <c r="Z51" s="169"/>
      <c r="AA51" s="169"/>
      <c r="AB51" s="169"/>
      <c r="AC51" s="170"/>
      <c r="AD51" s="2"/>
      <c r="AE51" s="2"/>
    </row>
    <row r="52" spans="1:31" s="2" customFormat="1" x14ac:dyDescent="0.35">
      <c r="A52" s="15" t="s">
        <v>5</v>
      </c>
      <c r="B52" s="76"/>
      <c r="C52" s="23" t="s">
        <v>120</v>
      </c>
      <c r="D52" s="26"/>
      <c r="E52" s="11" t="s">
        <v>296</v>
      </c>
      <c r="F52" s="144"/>
      <c r="G52" s="12"/>
      <c r="H52" s="12"/>
      <c r="I52" s="27"/>
      <c r="J52" s="18"/>
      <c r="K52" s="18"/>
      <c r="L52" s="18"/>
      <c r="M52" s="18"/>
      <c r="N52" s="18"/>
      <c r="O52" s="18"/>
      <c r="P52" s="18"/>
      <c r="Q52" s="18"/>
      <c r="R52" s="18"/>
      <c r="S52" s="12" t="s">
        <v>34</v>
      </c>
      <c r="W52" s="169" t="str">
        <f t="shared" si="43"/>
        <v>St Albans</v>
      </c>
      <c r="X52" s="169" t="str">
        <f t="shared" si="44"/>
        <v>St Albans</v>
      </c>
      <c r="Y52" s="200">
        <f t="shared" si="45"/>
        <v>58.2</v>
      </c>
      <c r="Z52" s="169"/>
      <c r="AA52" s="169"/>
      <c r="AB52" s="169"/>
      <c r="AC52" s="170"/>
    </row>
    <row r="53" spans="1:31" x14ac:dyDescent="0.35">
      <c r="A53" s="19" t="s">
        <v>824</v>
      </c>
      <c r="B53" s="77">
        <v>1</v>
      </c>
      <c r="C53" s="20" t="str">
        <f t="shared" ref="C53:C59" si="46">IF(A53="","",VLOOKUP($A$52,IF(LEN(A53)=2,U13BB,U13BA),VLOOKUP(LEFT(A53,1),club,6,FALSE),FALSE))</f>
        <v>Jared Morris</v>
      </c>
      <c r="D53" s="20" t="str">
        <f t="shared" si="7"/>
        <v>Shaftesbury</v>
      </c>
      <c r="E53" s="21" t="s">
        <v>877</v>
      </c>
      <c r="F53" s="146">
        <f>Decsheets!$V$5</f>
        <v>6</v>
      </c>
      <c r="G53" s="12"/>
      <c r="H53" s="12"/>
      <c r="I53" s="22"/>
      <c r="J53" s="18" t="str">
        <f t="shared" ref="J53:Q59" si="47">IF($A53="","",IF(LEFT($A53,1)=J$12,$F53,""))</f>
        <v/>
      </c>
      <c r="K53" s="18" t="str">
        <f t="shared" si="47"/>
        <v/>
      </c>
      <c r="L53" s="18" t="str">
        <f t="shared" si="47"/>
        <v/>
      </c>
      <c r="M53" s="18" t="str">
        <f t="shared" si="47"/>
        <v/>
      </c>
      <c r="N53" s="18">
        <f t="shared" si="47"/>
        <v>6</v>
      </c>
      <c r="O53" s="18" t="str">
        <f t="shared" si="47"/>
        <v/>
      </c>
      <c r="P53" s="18" t="str">
        <f t="shared" si="47"/>
        <v/>
      </c>
      <c r="Q53" s="18" t="str">
        <f t="shared" si="47"/>
        <v/>
      </c>
      <c r="R53" s="18"/>
      <c r="S53" s="12"/>
      <c r="T53" s="2"/>
      <c r="U53" s="2"/>
      <c r="V53" s="2"/>
      <c r="W53" s="169" t="str">
        <f t="shared" si="43"/>
        <v>Dacorum &amp; T</v>
      </c>
      <c r="X53" s="169" t="str">
        <f t="shared" si="44"/>
        <v>Dacorum &amp; T</v>
      </c>
      <c r="Y53" s="200">
        <f t="shared" si="45"/>
        <v>60.6</v>
      </c>
      <c r="Z53" s="169"/>
      <c r="AA53" s="169"/>
      <c r="AB53" s="169"/>
      <c r="AC53" s="170"/>
      <c r="AD53" s="2"/>
      <c r="AE53" s="2"/>
    </row>
    <row r="54" spans="1:31" x14ac:dyDescent="0.35">
      <c r="A54" s="19" t="s">
        <v>823</v>
      </c>
      <c r="B54" s="77">
        <v>2</v>
      </c>
      <c r="C54" s="20" t="str">
        <f t="shared" si="46"/>
        <v>Joshua Kelly</v>
      </c>
      <c r="D54" s="20" t="str">
        <f t="shared" si="7"/>
        <v>St Albans</v>
      </c>
      <c r="E54" s="21" t="s">
        <v>878</v>
      </c>
      <c r="F54" s="146">
        <f>Decsheets!$V$6</f>
        <v>5</v>
      </c>
      <c r="G54" s="12"/>
      <c r="H54" s="12"/>
      <c r="I54" s="22"/>
      <c r="J54" s="18">
        <f t="shared" si="47"/>
        <v>5</v>
      </c>
      <c r="K54" s="18" t="str">
        <f t="shared" si="47"/>
        <v/>
      </c>
      <c r="L54" s="18" t="str">
        <f t="shared" si="47"/>
        <v/>
      </c>
      <c r="M54" s="18" t="str">
        <f t="shared" si="47"/>
        <v/>
      </c>
      <c r="N54" s="18" t="str">
        <f t="shared" si="47"/>
        <v/>
      </c>
      <c r="O54" s="18" t="str">
        <f t="shared" si="47"/>
        <v/>
      </c>
      <c r="P54" s="18" t="str">
        <f t="shared" si="47"/>
        <v/>
      </c>
      <c r="Q54" s="18" t="str">
        <f t="shared" si="47"/>
        <v/>
      </c>
      <c r="R54" s="18"/>
      <c r="S54" s="12"/>
      <c r="T54" s="2"/>
      <c r="U54" s="2"/>
      <c r="V54" s="2"/>
      <c r="W54" s="169" t="str">
        <f t="shared" si="43"/>
        <v/>
      </c>
      <c r="X54" s="169" t="str">
        <f t="shared" si="44"/>
        <v/>
      </c>
      <c r="Y54" s="200" t="str">
        <f t="shared" si="45"/>
        <v>.</v>
      </c>
      <c r="Z54" s="169"/>
      <c r="AA54" s="169"/>
      <c r="AB54" s="169"/>
      <c r="AC54" s="170"/>
      <c r="AD54" s="2"/>
      <c r="AE54" s="2"/>
    </row>
    <row r="55" spans="1:31" x14ac:dyDescent="0.35">
      <c r="A55" s="19" t="s">
        <v>825</v>
      </c>
      <c r="B55" s="77">
        <v>3</v>
      </c>
      <c r="C55" s="20" t="str">
        <f t="shared" si="46"/>
        <v>Matthew Moody</v>
      </c>
      <c r="D55" s="20" t="str">
        <f t="shared" si="7"/>
        <v>Dacorum &amp; T</v>
      </c>
      <c r="E55" s="21" t="s">
        <v>879</v>
      </c>
      <c r="F55" s="146">
        <f>Decsheets!$V$7</f>
        <v>4</v>
      </c>
      <c r="G55" s="12"/>
      <c r="H55" s="12"/>
      <c r="I55" s="22"/>
      <c r="J55" s="18" t="str">
        <f t="shared" si="47"/>
        <v/>
      </c>
      <c r="K55" s="18" t="str">
        <f t="shared" si="47"/>
        <v/>
      </c>
      <c r="L55" s="18" t="str">
        <f t="shared" si="47"/>
        <v/>
      </c>
      <c r="M55" s="18">
        <f t="shared" si="47"/>
        <v>4</v>
      </c>
      <c r="N55" s="18" t="str">
        <f t="shared" si="47"/>
        <v/>
      </c>
      <c r="O55" s="18" t="str">
        <f t="shared" si="47"/>
        <v/>
      </c>
      <c r="P55" s="18" t="str">
        <f t="shared" si="47"/>
        <v/>
      </c>
      <c r="Q55" s="18" t="str">
        <f t="shared" si="47"/>
        <v/>
      </c>
      <c r="R55" s="18"/>
      <c r="S55" s="12"/>
      <c r="T55" s="2"/>
      <c r="U55" s="2"/>
      <c r="V55" s="2"/>
      <c r="W55" s="169" t="str">
        <f t="shared" si="43"/>
        <v/>
      </c>
      <c r="X55" s="169" t="str">
        <f t="shared" si="44"/>
        <v/>
      </c>
      <c r="Y55" s="200" t="str">
        <f t="shared" si="45"/>
        <v>.</v>
      </c>
      <c r="Z55" s="169"/>
      <c r="AA55" s="169"/>
      <c r="AB55" s="169"/>
      <c r="AC55" s="170"/>
      <c r="AD55" s="2"/>
      <c r="AE55" s="2"/>
    </row>
    <row r="56" spans="1:31" x14ac:dyDescent="0.35">
      <c r="A56" s="19" t="s">
        <v>821</v>
      </c>
      <c r="B56" s="77" t="s">
        <v>23</v>
      </c>
      <c r="C56" s="20" t="str">
        <f t="shared" si="46"/>
        <v>Harry Justin</v>
      </c>
      <c r="D56" s="20" t="str">
        <f t="shared" si="7"/>
        <v>Herts Phoenix</v>
      </c>
      <c r="E56" s="21" t="s">
        <v>880</v>
      </c>
      <c r="F56" s="146">
        <f>Decsheets!$V$8</f>
        <v>3</v>
      </c>
      <c r="G56" s="12"/>
      <c r="H56" s="12"/>
      <c r="I56" s="22"/>
      <c r="J56" s="18" t="str">
        <f t="shared" si="47"/>
        <v/>
      </c>
      <c r="K56" s="18" t="str">
        <f t="shared" si="47"/>
        <v/>
      </c>
      <c r="L56" s="18">
        <f t="shared" si="47"/>
        <v>3</v>
      </c>
      <c r="M56" s="18" t="str">
        <f t="shared" si="47"/>
        <v/>
      </c>
      <c r="N56" s="18" t="str">
        <f t="shared" si="47"/>
        <v/>
      </c>
      <c r="O56" s="18" t="str">
        <f t="shared" si="47"/>
        <v/>
      </c>
      <c r="P56" s="18" t="str">
        <f t="shared" si="47"/>
        <v/>
      </c>
      <c r="Q56" s="18" t="str">
        <f t="shared" si="47"/>
        <v/>
      </c>
      <c r="R56" s="18"/>
      <c r="S56" s="12"/>
      <c r="T56" s="2"/>
      <c r="U56" s="2"/>
      <c r="V56" s="2"/>
      <c r="W56" s="169" t="str">
        <f t="shared" si="43"/>
        <v/>
      </c>
      <c r="X56" s="169" t="str">
        <f t="shared" si="44"/>
        <v/>
      </c>
      <c r="Y56" s="200" t="str">
        <f t="shared" si="45"/>
        <v>.</v>
      </c>
      <c r="Z56" s="169"/>
      <c r="AA56" s="169"/>
      <c r="AB56" s="169"/>
      <c r="AC56" s="170"/>
      <c r="AD56" s="2"/>
      <c r="AE56" s="2"/>
    </row>
    <row r="57" spans="1:31" x14ac:dyDescent="0.35">
      <c r="A57" s="19"/>
      <c r="B57" s="77" t="s">
        <v>24</v>
      </c>
      <c r="C57" s="20" t="str">
        <f t="shared" si="46"/>
        <v/>
      </c>
      <c r="D57" s="20" t="str">
        <f t="shared" si="7"/>
        <v/>
      </c>
      <c r="E57" s="21" t="s">
        <v>296</v>
      </c>
      <c r="F57" s="146">
        <f>Decsheets!$V$9</f>
        <v>2</v>
      </c>
      <c r="G57" s="12"/>
      <c r="H57" s="12"/>
      <c r="I57" s="22"/>
      <c r="J57" s="18" t="str">
        <f t="shared" si="47"/>
        <v/>
      </c>
      <c r="K57" s="18" t="str">
        <f t="shared" si="47"/>
        <v/>
      </c>
      <c r="L57" s="18" t="str">
        <f t="shared" si="47"/>
        <v/>
      </c>
      <c r="M57" s="18" t="str">
        <f t="shared" si="47"/>
        <v/>
      </c>
      <c r="N57" s="18" t="str">
        <f t="shared" si="47"/>
        <v/>
      </c>
      <c r="O57" s="18" t="str">
        <f t="shared" si="47"/>
        <v/>
      </c>
      <c r="P57" s="18" t="str">
        <f t="shared" si="47"/>
        <v/>
      </c>
      <c r="Q57" s="18" t="str">
        <f t="shared" si="47"/>
        <v/>
      </c>
      <c r="R57" s="18"/>
      <c r="S57" s="12"/>
      <c r="T57" s="2"/>
      <c r="U57" s="2"/>
      <c r="V57" s="2"/>
      <c r="W57" s="169"/>
      <c r="X57" s="169"/>
      <c r="Y57" s="170"/>
      <c r="Z57" s="169"/>
      <c r="AA57" s="169"/>
      <c r="AB57" s="169"/>
      <c r="AC57" s="170"/>
      <c r="AD57" s="2"/>
      <c r="AE57" s="2"/>
    </row>
    <row r="58" spans="1:31" x14ac:dyDescent="0.35">
      <c r="A58" s="19"/>
      <c r="B58" s="77" t="s">
        <v>25</v>
      </c>
      <c r="C58" s="20" t="str">
        <f t="shared" si="46"/>
        <v/>
      </c>
      <c r="D58" s="20" t="str">
        <f t="shared" si="7"/>
        <v/>
      </c>
      <c r="E58" s="21" t="s">
        <v>296</v>
      </c>
      <c r="F58" s="146">
        <f>Decsheets!$V$10</f>
        <v>1</v>
      </c>
      <c r="G58" s="12"/>
      <c r="H58" s="12"/>
      <c r="I58" s="22"/>
      <c r="J58" s="18" t="str">
        <f t="shared" si="47"/>
        <v/>
      </c>
      <c r="K58" s="18" t="str">
        <f t="shared" si="47"/>
        <v/>
      </c>
      <c r="L58" s="18" t="str">
        <f t="shared" si="47"/>
        <v/>
      </c>
      <c r="M58" s="18" t="str">
        <f t="shared" si="47"/>
        <v/>
      </c>
      <c r="N58" s="18" t="str">
        <f t="shared" si="47"/>
        <v/>
      </c>
      <c r="O58" s="18" t="str">
        <f t="shared" si="47"/>
        <v/>
      </c>
      <c r="P58" s="18" t="str">
        <f t="shared" si="47"/>
        <v/>
      </c>
      <c r="Q58" s="18" t="str">
        <f t="shared" si="47"/>
        <v/>
      </c>
      <c r="R58" s="18"/>
      <c r="S58" s="12"/>
      <c r="T58" s="2"/>
      <c r="U58" s="2"/>
      <c r="V58" s="2"/>
      <c r="W58" s="169"/>
      <c r="X58" s="169"/>
      <c r="Y58" s="169"/>
      <c r="Z58" s="169"/>
      <c r="AA58" s="169"/>
      <c r="AB58" s="169"/>
      <c r="AC58" s="169"/>
      <c r="AD58" s="2"/>
      <c r="AE58" s="2"/>
    </row>
    <row r="59" spans="1:31" x14ac:dyDescent="0.35">
      <c r="A59" s="19"/>
      <c r="B59" s="77" t="s">
        <v>26</v>
      </c>
      <c r="C59" s="20" t="str">
        <f t="shared" si="46"/>
        <v/>
      </c>
      <c r="D59" s="20" t="str">
        <f t="shared" si="7"/>
        <v/>
      </c>
      <c r="E59" s="21" t="s">
        <v>296</v>
      </c>
      <c r="F59" s="146">
        <f>Decsheets!$V$11</f>
        <v>0</v>
      </c>
      <c r="G59" s="12"/>
      <c r="H59" s="12"/>
      <c r="I59" s="22"/>
      <c r="J59" s="18" t="str">
        <f t="shared" si="47"/>
        <v/>
      </c>
      <c r="K59" s="18" t="str">
        <f t="shared" si="47"/>
        <v/>
      </c>
      <c r="L59" s="18" t="str">
        <f t="shared" si="47"/>
        <v/>
      </c>
      <c r="M59" s="18" t="str">
        <f t="shared" si="47"/>
        <v/>
      </c>
      <c r="N59" s="18" t="str">
        <f t="shared" si="47"/>
        <v/>
      </c>
      <c r="O59" s="18" t="str">
        <f t="shared" si="47"/>
        <v/>
      </c>
      <c r="P59" s="18" t="str">
        <f t="shared" si="47"/>
        <v/>
      </c>
      <c r="Q59" s="18" t="str">
        <f t="shared" si="47"/>
        <v/>
      </c>
      <c r="R59" s="18">
        <f>SUM(Decsheets!$V$5:$V$12)-(SUM(J53:P59))</f>
        <v>3</v>
      </c>
      <c r="S59" s="12"/>
      <c r="T59" s="2"/>
      <c r="U59" s="2"/>
      <c r="V59" s="2"/>
      <c r="W59" s="169"/>
      <c r="X59" s="169"/>
      <c r="Y59" s="169"/>
      <c r="Z59" s="169"/>
      <c r="AA59" s="169"/>
      <c r="AB59" s="169"/>
      <c r="AC59" s="169"/>
      <c r="AD59" s="2"/>
      <c r="AE59" s="2"/>
    </row>
    <row r="60" spans="1:31" s="2" customFormat="1" x14ac:dyDescent="0.35">
      <c r="A60" s="15" t="s">
        <v>56</v>
      </c>
      <c r="B60" s="76"/>
      <c r="C60" s="23" t="s">
        <v>121</v>
      </c>
      <c r="D60" s="26"/>
      <c r="E60" s="11" t="s">
        <v>296</v>
      </c>
      <c r="F60" s="144"/>
      <c r="G60" s="12"/>
      <c r="H60" s="12"/>
      <c r="I60" s="27"/>
      <c r="J60" s="18"/>
      <c r="K60" s="18"/>
      <c r="L60" s="18"/>
      <c r="M60" s="18"/>
      <c r="N60" s="18"/>
      <c r="O60" s="18"/>
      <c r="P60" s="18"/>
      <c r="Q60" s="18"/>
      <c r="R60" s="18"/>
      <c r="S60" s="12" t="s">
        <v>55</v>
      </c>
      <c r="W60" s="169"/>
      <c r="X60" s="169"/>
      <c r="Y60" s="169"/>
      <c r="Z60" s="169"/>
      <c r="AA60" s="169"/>
      <c r="AB60" s="169"/>
      <c r="AC60" s="169"/>
    </row>
    <row r="61" spans="1:31" x14ac:dyDescent="0.35">
      <c r="A61" s="19" t="s">
        <v>434</v>
      </c>
      <c r="B61" s="77">
        <v>1</v>
      </c>
      <c r="C61" s="20" t="str">
        <f t="shared" ref="C61:C67" si="48">IF(A61="","",VLOOKUP($A$60,IF(LEN(A61)=2,U13BB,U13BA),VLOOKUP(LEFT(A61,1),club,6,FALSE),FALSE))</f>
        <v>Arthur Philliips</v>
      </c>
      <c r="D61" s="20" t="str">
        <f t="shared" si="7"/>
        <v>Shaftesbury</v>
      </c>
      <c r="E61" s="21" t="s">
        <v>957</v>
      </c>
      <c r="F61" s="146">
        <f>Decsheets!$V$5</f>
        <v>6</v>
      </c>
      <c r="G61" s="12"/>
      <c r="H61" s="12"/>
      <c r="I61" s="22"/>
      <c r="J61" s="18" t="str">
        <f t="shared" ref="J61:Q67" si="49">IF($A61="","",IF(LEFT($A61,1)=J$12,$F61,""))</f>
        <v/>
      </c>
      <c r="K61" s="18" t="str">
        <f t="shared" si="49"/>
        <v/>
      </c>
      <c r="L61" s="18" t="str">
        <f t="shared" si="49"/>
        <v/>
      </c>
      <c r="M61" s="18" t="str">
        <f t="shared" si="49"/>
        <v/>
      </c>
      <c r="N61" s="18">
        <f t="shared" si="49"/>
        <v>6</v>
      </c>
      <c r="O61" s="18" t="str">
        <f t="shared" si="49"/>
        <v/>
      </c>
      <c r="P61" s="18" t="str">
        <f t="shared" si="49"/>
        <v/>
      </c>
      <c r="Q61" s="18" t="str">
        <f t="shared" si="49"/>
        <v/>
      </c>
      <c r="R61" s="18"/>
      <c r="S61" s="12"/>
      <c r="T61" s="2"/>
      <c r="U61" s="2"/>
      <c r="V61" s="2"/>
      <c r="W61" s="169"/>
      <c r="X61" s="169"/>
      <c r="Y61" s="169"/>
      <c r="Z61" s="169"/>
      <c r="AA61" s="169"/>
      <c r="AB61" s="169"/>
      <c r="AC61" s="169"/>
      <c r="AD61" s="2"/>
      <c r="AE61" s="2"/>
    </row>
    <row r="62" spans="1:31" x14ac:dyDescent="0.35">
      <c r="A62" s="19" t="s">
        <v>432</v>
      </c>
      <c r="B62" s="77">
        <v>2</v>
      </c>
      <c r="C62" s="20" t="str">
        <f t="shared" si="48"/>
        <v>Archie Seddon</v>
      </c>
      <c r="D62" s="20" t="str">
        <f t="shared" ref="D62:D67" si="50">IF(A62="","",VLOOKUP(LEFT(A62,1),club,2,FALSE))</f>
        <v>Dacorum &amp; T</v>
      </c>
      <c r="E62" s="21" t="s">
        <v>958</v>
      </c>
      <c r="F62" s="146">
        <f>Decsheets!$V$6</f>
        <v>5</v>
      </c>
      <c r="G62" s="12"/>
      <c r="H62" s="12"/>
      <c r="I62" s="22"/>
      <c r="J62" s="18" t="str">
        <f t="shared" si="49"/>
        <v/>
      </c>
      <c r="K62" s="18" t="str">
        <f t="shared" si="49"/>
        <v/>
      </c>
      <c r="L62" s="18" t="str">
        <f t="shared" si="49"/>
        <v/>
      </c>
      <c r="M62" s="18">
        <f t="shared" si="49"/>
        <v>5</v>
      </c>
      <c r="N62" s="18" t="str">
        <f t="shared" si="49"/>
        <v/>
      </c>
      <c r="O62" s="18" t="str">
        <f t="shared" si="49"/>
        <v/>
      </c>
      <c r="P62" s="18" t="str">
        <f t="shared" si="49"/>
        <v/>
      </c>
      <c r="Q62" s="18" t="str">
        <f t="shared" si="49"/>
        <v/>
      </c>
      <c r="R62" s="18"/>
      <c r="S62" s="12"/>
      <c r="T62" s="2"/>
      <c r="U62" s="2"/>
      <c r="V62" s="2"/>
      <c r="W62" s="169"/>
      <c r="X62" s="169"/>
      <c r="Y62" s="169"/>
      <c r="Z62" s="169"/>
      <c r="AA62" s="169"/>
      <c r="AB62" s="169"/>
      <c r="AC62" s="169"/>
      <c r="AD62" s="2"/>
      <c r="AE62" s="2"/>
    </row>
    <row r="63" spans="1:31" x14ac:dyDescent="0.35">
      <c r="A63" s="19" t="s">
        <v>425</v>
      </c>
      <c r="B63" s="77">
        <v>3</v>
      </c>
      <c r="C63" s="20" t="str">
        <f t="shared" si="48"/>
        <v>Luke Carlin</v>
      </c>
      <c r="D63" s="20" t="str">
        <f t="shared" si="50"/>
        <v>St Albans</v>
      </c>
      <c r="E63" s="21" t="s">
        <v>959</v>
      </c>
      <c r="F63" s="146">
        <f>Decsheets!$V$7</f>
        <v>4</v>
      </c>
      <c r="G63" s="12"/>
      <c r="H63" s="12"/>
      <c r="I63" s="22"/>
      <c r="J63" s="18">
        <f t="shared" si="49"/>
        <v>4</v>
      </c>
      <c r="K63" s="18" t="str">
        <f t="shared" si="49"/>
        <v/>
      </c>
      <c r="L63" s="18" t="str">
        <f t="shared" si="49"/>
        <v/>
      </c>
      <c r="M63" s="18" t="str">
        <f t="shared" si="49"/>
        <v/>
      </c>
      <c r="N63" s="18" t="str">
        <f t="shared" si="49"/>
        <v/>
      </c>
      <c r="O63" s="18" t="str">
        <f t="shared" si="49"/>
        <v/>
      </c>
      <c r="P63" s="18" t="str">
        <f t="shared" si="49"/>
        <v/>
      </c>
      <c r="Q63" s="18" t="str">
        <f t="shared" si="49"/>
        <v/>
      </c>
      <c r="R63" s="18"/>
      <c r="S63" s="12"/>
      <c r="T63" s="2"/>
      <c r="U63" s="2"/>
      <c r="V63" s="2"/>
      <c r="W63" s="169" t="s">
        <v>352</v>
      </c>
      <c r="X63" s="169"/>
      <c r="Y63" s="201"/>
      <c r="Z63" s="169"/>
      <c r="AA63" s="169" t="s">
        <v>353</v>
      </c>
      <c r="AB63" s="169"/>
      <c r="AC63" s="201"/>
      <c r="AD63" s="2"/>
      <c r="AE63" s="2"/>
    </row>
    <row r="64" spans="1:31" x14ac:dyDescent="0.35">
      <c r="A64" s="19" t="s">
        <v>430</v>
      </c>
      <c r="B64" s="77" t="s">
        <v>23</v>
      </c>
      <c r="C64" s="20" t="str">
        <f t="shared" si="48"/>
        <v>Joshua Hearne</v>
      </c>
      <c r="D64" s="20" t="str">
        <f t="shared" si="50"/>
        <v>Herts Phoenix</v>
      </c>
      <c r="E64" s="21" t="s">
        <v>960</v>
      </c>
      <c r="F64" s="146">
        <f>Decsheets!$V$8</f>
        <v>3</v>
      </c>
      <c r="G64" s="12"/>
      <c r="H64" s="12"/>
      <c r="I64" s="22"/>
      <c r="J64" s="18" t="str">
        <f t="shared" si="49"/>
        <v/>
      </c>
      <c r="K64" s="18" t="str">
        <f t="shared" si="49"/>
        <v/>
      </c>
      <c r="L64" s="18">
        <f t="shared" si="49"/>
        <v>3</v>
      </c>
      <c r="M64" s="18" t="str">
        <f t="shared" si="49"/>
        <v/>
      </c>
      <c r="N64" s="18" t="str">
        <f t="shared" si="49"/>
        <v/>
      </c>
      <c r="O64" s="18" t="str">
        <f t="shared" si="49"/>
        <v/>
      </c>
      <c r="P64" s="18" t="str">
        <f t="shared" si="49"/>
        <v/>
      </c>
      <c r="Q64" s="18" t="str">
        <f t="shared" si="49"/>
        <v/>
      </c>
      <c r="R64" s="18"/>
      <c r="S64" s="12"/>
      <c r="T64" s="2"/>
      <c r="U64" s="2"/>
      <c r="V64" s="2"/>
      <c r="W64" s="169" t="str">
        <f t="shared" ref="W64:W70" si="51">$C93</f>
        <v>Rian Shah</v>
      </c>
      <c r="X64" s="169" t="str">
        <f t="shared" ref="X64:X70" si="52">$D93</f>
        <v>Shaftesbury</v>
      </c>
      <c r="Y64" s="201">
        <f t="shared" ref="Y64:Y70" si="53">$E93</f>
        <v>1.5</v>
      </c>
      <c r="Z64" s="169"/>
      <c r="AA64" s="169" t="str">
        <f t="shared" ref="AA64:AA70" si="54">$C101</f>
        <v>Ethan Ogilvie</v>
      </c>
      <c r="AB64" s="169" t="str">
        <f t="shared" ref="AB64:AB70" si="55">$D101</f>
        <v>Dacorum &amp; T</v>
      </c>
      <c r="AC64" s="201">
        <f t="shared" ref="AC64:AC70" si="56">$E101</f>
        <v>1.25</v>
      </c>
      <c r="AD64" s="2"/>
      <c r="AE64" s="2"/>
    </row>
    <row r="65" spans="1:31" x14ac:dyDescent="0.35">
      <c r="A65" s="19"/>
      <c r="B65" s="77" t="s">
        <v>24</v>
      </c>
      <c r="C65" s="20" t="str">
        <f t="shared" si="48"/>
        <v/>
      </c>
      <c r="D65" s="20" t="str">
        <f t="shared" si="50"/>
        <v/>
      </c>
      <c r="E65" s="21" t="s">
        <v>296</v>
      </c>
      <c r="F65" s="146">
        <f>Decsheets!$V$9</f>
        <v>2</v>
      </c>
      <c r="G65" s="12"/>
      <c r="H65" s="12"/>
      <c r="I65" s="22"/>
      <c r="J65" s="18" t="str">
        <f t="shared" si="49"/>
        <v/>
      </c>
      <c r="K65" s="18" t="str">
        <f t="shared" si="49"/>
        <v/>
      </c>
      <c r="L65" s="18" t="str">
        <f t="shared" si="49"/>
        <v/>
      </c>
      <c r="M65" s="18" t="str">
        <f t="shared" si="49"/>
        <v/>
      </c>
      <c r="N65" s="18" t="str">
        <f t="shared" si="49"/>
        <v/>
      </c>
      <c r="O65" s="18" t="str">
        <f t="shared" si="49"/>
        <v/>
      </c>
      <c r="P65" s="18" t="str">
        <f t="shared" si="49"/>
        <v/>
      </c>
      <c r="Q65" s="18" t="str">
        <f t="shared" si="49"/>
        <v/>
      </c>
      <c r="R65" s="18"/>
      <c r="S65" s="12"/>
      <c r="T65" s="2"/>
      <c r="U65" s="2"/>
      <c r="V65" s="2"/>
      <c r="W65" s="169" t="str">
        <f t="shared" si="51"/>
        <v>Peter Bansaghi</v>
      </c>
      <c r="X65" s="169" t="str">
        <f t="shared" si="52"/>
        <v>St Albans</v>
      </c>
      <c r="Y65" s="201">
        <f t="shared" si="53"/>
        <v>1.4</v>
      </c>
      <c r="Z65" s="169"/>
      <c r="AA65" s="169" t="str">
        <f t="shared" si="54"/>
        <v>Terence Junior Williams</v>
      </c>
      <c r="AB65" s="169" t="str">
        <f t="shared" si="55"/>
        <v>St Albans</v>
      </c>
      <c r="AC65" s="201">
        <f t="shared" si="56"/>
        <v>1.2</v>
      </c>
      <c r="AD65" s="2"/>
      <c r="AE65" s="2"/>
    </row>
    <row r="66" spans="1:31" x14ac:dyDescent="0.35">
      <c r="A66" s="19"/>
      <c r="B66" s="77" t="s">
        <v>25</v>
      </c>
      <c r="C66" s="20" t="str">
        <f t="shared" si="48"/>
        <v/>
      </c>
      <c r="D66" s="20" t="str">
        <f t="shared" si="50"/>
        <v/>
      </c>
      <c r="E66" s="21" t="s">
        <v>296</v>
      </c>
      <c r="F66" s="146">
        <f>Decsheets!$V$10</f>
        <v>1</v>
      </c>
      <c r="G66" s="12"/>
      <c r="H66" s="12"/>
      <c r="I66" s="22"/>
      <c r="J66" s="18" t="str">
        <f t="shared" si="49"/>
        <v/>
      </c>
      <c r="K66" s="18" t="str">
        <f t="shared" si="49"/>
        <v/>
      </c>
      <c r="L66" s="18" t="str">
        <f t="shared" si="49"/>
        <v/>
      </c>
      <c r="M66" s="18" t="str">
        <f t="shared" si="49"/>
        <v/>
      </c>
      <c r="N66" s="18" t="str">
        <f t="shared" si="49"/>
        <v/>
      </c>
      <c r="O66" s="18" t="str">
        <f t="shared" si="49"/>
        <v/>
      </c>
      <c r="P66" s="18" t="str">
        <f t="shared" si="49"/>
        <v/>
      </c>
      <c r="Q66" s="18" t="str">
        <f t="shared" si="49"/>
        <v/>
      </c>
      <c r="R66" s="18"/>
      <c r="S66" s="12"/>
      <c r="T66" s="2"/>
      <c r="U66" s="2"/>
      <c r="V66" s="2"/>
      <c r="W66" s="169" t="str">
        <f t="shared" si="51"/>
        <v>Jack Lamming</v>
      </c>
      <c r="X66" s="169" t="str">
        <f t="shared" si="52"/>
        <v>Dacorum &amp; T</v>
      </c>
      <c r="Y66" s="201">
        <f t="shared" si="53"/>
        <v>1.25</v>
      </c>
      <c r="Z66" s="169"/>
      <c r="AA66" s="169" t="str">
        <f t="shared" si="54"/>
        <v/>
      </c>
      <c r="AB66" s="169" t="str">
        <f t="shared" si="55"/>
        <v/>
      </c>
      <c r="AC66" s="201" t="str">
        <f t="shared" si="56"/>
        <v>.</v>
      </c>
      <c r="AD66" s="2"/>
      <c r="AE66" s="2"/>
    </row>
    <row r="67" spans="1:31" x14ac:dyDescent="0.35">
      <c r="A67" s="19"/>
      <c r="B67" s="77" t="s">
        <v>26</v>
      </c>
      <c r="C67" s="20" t="str">
        <f t="shared" si="48"/>
        <v/>
      </c>
      <c r="D67" s="20" t="str">
        <f t="shared" si="50"/>
        <v/>
      </c>
      <c r="E67" s="21" t="s">
        <v>296</v>
      </c>
      <c r="F67" s="146">
        <f>Decsheets!$V$11</f>
        <v>0</v>
      </c>
      <c r="G67" s="12"/>
      <c r="H67" s="12"/>
      <c r="I67" s="22"/>
      <c r="J67" s="18" t="str">
        <f t="shared" si="49"/>
        <v/>
      </c>
      <c r="K67" s="18" t="str">
        <f t="shared" si="49"/>
        <v/>
      </c>
      <c r="L67" s="18" t="str">
        <f t="shared" si="49"/>
        <v/>
      </c>
      <c r="M67" s="18" t="str">
        <f t="shared" si="49"/>
        <v/>
      </c>
      <c r="N67" s="18" t="str">
        <f t="shared" si="49"/>
        <v/>
      </c>
      <c r="O67" s="18" t="str">
        <f t="shared" si="49"/>
        <v/>
      </c>
      <c r="P67" s="18" t="str">
        <f t="shared" si="49"/>
        <v/>
      </c>
      <c r="Q67" s="18" t="str">
        <f t="shared" si="49"/>
        <v/>
      </c>
      <c r="R67" s="18">
        <f>SUM(Decsheets!$V$5:$V$12)-(SUM(J61:P67))</f>
        <v>3</v>
      </c>
      <c r="S67" s="12"/>
      <c r="T67" s="2"/>
      <c r="U67" s="2"/>
      <c r="V67" s="2"/>
      <c r="W67" s="169" t="str">
        <f t="shared" si="51"/>
        <v>Alexander Sewell</v>
      </c>
      <c r="X67" s="169" t="str">
        <f t="shared" si="52"/>
        <v>Herts Phoenix</v>
      </c>
      <c r="Y67" s="201">
        <f t="shared" si="53"/>
        <v>1.1499999999999999</v>
      </c>
      <c r="Z67" s="169"/>
      <c r="AA67" s="169" t="str">
        <f t="shared" si="54"/>
        <v/>
      </c>
      <c r="AB67" s="169" t="str">
        <f t="shared" si="55"/>
        <v/>
      </c>
      <c r="AC67" s="201" t="str">
        <f t="shared" si="56"/>
        <v>.</v>
      </c>
      <c r="AD67" s="2"/>
      <c r="AE67" s="2"/>
    </row>
    <row r="68" spans="1:31" s="2" customFormat="1" x14ac:dyDescent="0.35">
      <c r="A68" s="15" t="s">
        <v>56</v>
      </c>
      <c r="B68" s="76"/>
      <c r="C68" s="23" t="s">
        <v>122</v>
      </c>
      <c r="D68" s="26"/>
      <c r="E68" s="11" t="s">
        <v>296</v>
      </c>
      <c r="F68" s="144"/>
      <c r="G68" s="12"/>
      <c r="H68" s="12"/>
      <c r="I68" s="27"/>
      <c r="J68" s="18"/>
      <c r="K68" s="18"/>
      <c r="L68" s="18"/>
      <c r="M68" s="18"/>
      <c r="N68" s="18"/>
      <c r="O68" s="18"/>
      <c r="P68" s="18"/>
      <c r="Q68" s="18"/>
      <c r="R68" s="18"/>
      <c r="S68" s="12" t="s">
        <v>67</v>
      </c>
      <c r="W68" s="169" t="str">
        <f t="shared" si="51"/>
        <v/>
      </c>
      <c r="X68" s="169" t="str">
        <f t="shared" si="52"/>
        <v/>
      </c>
      <c r="Y68" s="201" t="str">
        <f t="shared" si="53"/>
        <v>.</v>
      </c>
      <c r="Z68" s="169"/>
      <c r="AA68" s="169" t="str">
        <f t="shared" si="54"/>
        <v/>
      </c>
      <c r="AB68" s="169" t="str">
        <f t="shared" si="55"/>
        <v/>
      </c>
      <c r="AC68" s="201" t="str">
        <f t="shared" si="56"/>
        <v>.</v>
      </c>
    </row>
    <row r="69" spans="1:31" x14ac:dyDescent="0.35">
      <c r="A69" s="19" t="s">
        <v>824</v>
      </c>
      <c r="B69" s="77">
        <v>1</v>
      </c>
      <c r="C69" s="20" t="str">
        <f t="shared" ref="C69:C75" si="57">IF(A69="","",VLOOKUP($A$68,IF(LEN(A69)=2,U13BB,U13BA),VLOOKUP(LEFT(A69,1),club,6,FALSE),FALSE))</f>
        <v>Xander Reese</v>
      </c>
      <c r="D69" s="20" t="str">
        <f t="shared" ref="D69:D123" si="58">IF(A69="","",VLOOKUP(LEFT(A69,1),club,2,FALSE))</f>
        <v>Shaftesbury</v>
      </c>
      <c r="E69" s="21" t="s">
        <v>961</v>
      </c>
      <c r="F69" s="146">
        <f>Decsheets!$V$5</f>
        <v>6</v>
      </c>
      <c r="G69" s="12"/>
      <c r="H69" s="12"/>
      <c r="I69" s="22"/>
      <c r="J69" s="18" t="str">
        <f t="shared" ref="J69:Q75" si="59">IF($A69="","",IF(LEFT($A69,1)=J$12,$F69,""))</f>
        <v/>
      </c>
      <c r="K69" s="18" t="str">
        <f t="shared" si="59"/>
        <v/>
      </c>
      <c r="L69" s="18" t="str">
        <f t="shared" si="59"/>
        <v/>
      </c>
      <c r="M69" s="18" t="str">
        <f t="shared" si="59"/>
        <v/>
      </c>
      <c r="N69" s="18">
        <f t="shared" si="59"/>
        <v>6</v>
      </c>
      <c r="O69" s="18" t="str">
        <f t="shared" si="59"/>
        <v/>
      </c>
      <c r="P69" s="18" t="str">
        <f t="shared" si="59"/>
        <v/>
      </c>
      <c r="Q69" s="18" t="str">
        <f t="shared" si="59"/>
        <v/>
      </c>
      <c r="R69" s="18"/>
      <c r="S69" s="12"/>
      <c r="T69" s="2"/>
      <c r="U69" s="2"/>
      <c r="V69" s="2"/>
      <c r="W69" s="169" t="str">
        <f t="shared" si="51"/>
        <v/>
      </c>
      <c r="X69" s="169" t="str">
        <f t="shared" si="52"/>
        <v/>
      </c>
      <c r="Y69" s="201" t="str">
        <f t="shared" si="53"/>
        <v>.</v>
      </c>
      <c r="Z69" s="169"/>
      <c r="AA69" s="169" t="str">
        <f t="shared" si="54"/>
        <v/>
      </c>
      <c r="AB69" s="169" t="str">
        <f t="shared" si="55"/>
        <v/>
      </c>
      <c r="AC69" s="201" t="str">
        <f t="shared" si="56"/>
        <v>.</v>
      </c>
      <c r="AD69" s="2"/>
      <c r="AE69" s="2"/>
    </row>
    <row r="70" spans="1:31" x14ac:dyDescent="0.35">
      <c r="A70" s="19" t="s">
        <v>823</v>
      </c>
      <c r="B70" s="77">
        <v>2</v>
      </c>
      <c r="C70" s="20" t="str">
        <f t="shared" si="57"/>
        <v>William Pope</v>
      </c>
      <c r="D70" s="20" t="str">
        <f t="shared" si="58"/>
        <v>St Albans</v>
      </c>
      <c r="E70" s="21" t="s">
        <v>962</v>
      </c>
      <c r="F70" s="146">
        <f>Decsheets!$V$6</f>
        <v>5</v>
      </c>
      <c r="G70" s="12"/>
      <c r="H70" s="12"/>
      <c r="I70" s="22"/>
      <c r="J70" s="18">
        <f t="shared" si="59"/>
        <v>5</v>
      </c>
      <c r="K70" s="18" t="str">
        <f t="shared" si="59"/>
        <v/>
      </c>
      <c r="L70" s="18" t="str">
        <f t="shared" si="59"/>
        <v/>
      </c>
      <c r="M70" s="18" t="str">
        <f t="shared" si="59"/>
        <v/>
      </c>
      <c r="N70" s="18" t="str">
        <f t="shared" si="59"/>
        <v/>
      </c>
      <c r="O70" s="18" t="str">
        <f t="shared" si="59"/>
        <v/>
      </c>
      <c r="P70" s="18" t="str">
        <f t="shared" si="59"/>
        <v/>
      </c>
      <c r="Q70" s="18" t="str">
        <f t="shared" si="59"/>
        <v/>
      </c>
      <c r="R70" s="18"/>
      <c r="S70" s="12"/>
      <c r="T70" s="2"/>
      <c r="U70" s="2"/>
      <c r="V70" s="2"/>
      <c r="W70" s="169" t="str">
        <f t="shared" si="51"/>
        <v/>
      </c>
      <c r="X70" s="169" t="str">
        <f t="shared" si="52"/>
        <v/>
      </c>
      <c r="Y70" s="201" t="str">
        <f t="shared" si="53"/>
        <v>.</v>
      </c>
      <c r="Z70" s="169"/>
      <c r="AA70" s="169" t="str">
        <f t="shared" si="54"/>
        <v/>
      </c>
      <c r="AB70" s="169" t="str">
        <f t="shared" si="55"/>
        <v/>
      </c>
      <c r="AC70" s="201" t="str">
        <f t="shared" si="56"/>
        <v>.</v>
      </c>
      <c r="AD70" s="2"/>
      <c r="AE70" s="2"/>
    </row>
    <row r="71" spans="1:31" x14ac:dyDescent="0.35">
      <c r="A71" s="19" t="s">
        <v>825</v>
      </c>
      <c r="B71" s="77">
        <v>3</v>
      </c>
      <c r="C71" s="20" t="str">
        <f t="shared" si="57"/>
        <v>Joshua Moody</v>
      </c>
      <c r="D71" s="20" t="str">
        <f t="shared" si="58"/>
        <v>Dacorum &amp; T</v>
      </c>
      <c r="E71" s="21" t="s">
        <v>963</v>
      </c>
      <c r="F71" s="146">
        <f>Decsheets!$V$7</f>
        <v>4</v>
      </c>
      <c r="G71" s="12"/>
      <c r="H71" s="12"/>
      <c r="I71" s="22"/>
      <c r="J71" s="18" t="str">
        <f t="shared" si="59"/>
        <v/>
      </c>
      <c r="K71" s="18" t="str">
        <f t="shared" si="59"/>
        <v/>
      </c>
      <c r="L71" s="18" t="str">
        <f t="shared" si="59"/>
        <v/>
      </c>
      <c r="M71" s="18">
        <f t="shared" si="59"/>
        <v>4</v>
      </c>
      <c r="N71" s="18" t="str">
        <f t="shared" si="59"/>
        <v/>
      </c>
      <c r="O71" s="18" t="str">
        <f t="shared" si="59"/>
        <v/>
      </c>
      <c r="P71" s="18" t="str">
        <f t="shared" si="59"/>
        <v/>
      </c>
      <c r="Q71" s="18" t="str">
        <f t="shared" si="59"/>
        <v/>
      </c>
      <c r="R71" s="18"/>
      <c r="S71" s="12"/>
      <c r="T71" s="2"/>
      <c r="U71" s="2"/>
      <c r="V71" s="2"/>
      <c r="W71" s="169"/>
      <c r="X71" s="169"/>
      <c r="Y71" s="201"/>
      <c r="Z71" s="169"/>
      <c r="AA71" s="169"/>
      <c r="AB71" s="169"/>
      <c r="AC71" s="201"/>
      <c r="AD71" s="2"/>
      <c r="AE71" s="2"/>
    </row>
    <row r="72" spans="1:31" x14ac:dyDescent="0.35">
      <c r="A72" s="19"/>
      <c r="B72" s="77" t="s">
        <v>23</v>
      </c>
      <c r="C72" s="20" t="str">
        <f t="shared" si="57"/>
        <v/>
      </c>
      <c r="D72" s="20" t="str">
        <f t="shared" si="58"/>
        <v/>
      </c>
      <c r="E72" s="21" t="s">
        <v>296</v>
      </c>
      <c r="F72" s="146">
        <f>Decsheets!$V$8</f>
        <v>3</v>
      </c>
      <c r="G72" s="12"/>
      <c r="H72" s="12"/>
      <c r="I72" s="22"/>
      <c r="J72" s="18" t="str">
        <f t="shared" si="59"/>
        <v/>
      </c>
      <c r="K72" s="18" t="str">
        <f t="shared" si="59"/>
        <v/>
      </c>
      <c r="L72" s="18" t="str">
        <f t="shared" si="59"/>
        <v/>
      </c>
      <c r="M72" s="18" t="str">
        <f t="shared" si="59"/>
        <v/>
      </c>
      <c r="N72" s="18" t="str">
        <f t="shared" si="59"/>
        <v/>
      </c>
      <c r="O72" s="18" t="str">
        <f t="shared" si="59"/>
        <v/>
      </c>
      <c r="P72" s="18" t="str">
        <f t="shared" si="59"/>
        <v/>
      </c>
      <c r="Q72" s="18" t="str">
        <f t="shared" si="59"/>
        <v/>
      </c>
      <c r="R72" s="18"/>
      <c r="S72" s="12"/>
      <c r="T72" s="2"/>
      <c r="U72" s="2"/>
      <c r="V72" s="2"/>
      <c r="W72" s="169" t="s">
        <v>355</v>
      </c>
      <c r="X72" s="169"/>
      <c r="Y72" s="201"/>
      <c r="Z72" s="169"/>
      <c r="AA72" s="169" t="s">
        <v>356</v>
      </c>
      <c r="AB72" s="169"/>
      <c r="AC72" s="201"/>
      <c r="AD72" s="2"/>
      <c r="AE72" s="2"/>
    </row>
    <row r="73" spans="1:31" x14ac:dyDescent="0.35">
      <c r="A73" s="19"/>
      <c r="B73" s="77" t="s">
        <v>24</v>
      </c>
      <c r="C73" s="20" t="str">
        <f t="shared" si="57"/>
        <v/>
      </c>
      <c r="D73" s="20" t="str">
        <f t="shared" si="58"/>
        <v/>
      </c>
      <c r="E73" s="21" t="s">
        <v>296</v>
      </c>
      <c r="F73" s="146">
        <f>Decsheets!$V$9</f>
        <v>2</v>
      </c>
      <c r="G73" s="12"/>
      <c r="H73" s="12"/>
      <c r="I73" s="22"/>
      <c r="J73" s="18" t="str">
        <f t="shared" si="59"/>
        <v/>
      </c>
      <c r="K73" s="18" t="str">
        <f t="shared" si="59"/>
        <v/>
      </c>
      <c r="L73" s="18" t="str">
        <f t="shared" si="59"/>
        <v/>
      </c>
      <c r="M73" s="18" t="str">
        <f t="shared" si="59"/>
        <v/>
      </c>
      <c r="N73" s="18" t="str">
        <f t="shared" si="59"/>
        <v/>
      </c>
      <c r="O73" s="18" t="str">
        <f t="shared" si="59"/>
        <v/>
      </c>
      <c r="P73" s="18" t="str">
        <f t="shared" si="59"/>
        <v/>
      </c>
      <c r="Q73" s="18" t="str">
        <f t="shared" si="59"/>
        <v/>
      </c>
      <c r="R73" s="18"/>
      <c r="S73" s="12"/>
      <c r="T73" s="2"/>
      <c r="U73" s="2"/>
      <c r="V73" s="2"/>
      <c r="W73" s="169" t="str">
        <f t="shared" ref="W73:W79" si="60">$C109</f>
        <v>Luke Carlin</v>
      </c>
      <c r="X73" s="169" t="str">
        <f t="shared" ref="X73:X79" si="61">$D109</f>
        <v>St Albans</v>
      </c>
      <c r="Y73" s="201">
        <f t="shared" ref="Y73:Y79" si="62">$E109</f>
        <v>4.18</v>
      </c>
      <c r="Z73" s="169"/>
      <c r="AA73" s="169" t="str">
        <f t="shared" ref="AA73:AA79" si="63">$C117</f>
        <v>Ben Taylor</v>
      </c>
      <c r="AB73" s="169" t="str">
        <f t="shared" ref="AB73:AB79" si="64">$D117</f>
        <v>St Albans</v>
      </c>
      <c r="AC73" s="201">
        <f t="shared" ref="AC73:AC79" si="65">$E117</f>
        <v>4.09</v>
      </c>
      <c r="AD73" s="2"/>
      <c r="AE73" s="2"/>
    </row>
    <row r="74" spans="1:31" x14ac:dyDescent="0.35">
      <c r="A74" s="19"/>
      <c r="B74" s="77" t="s">
        <v>25</v>
      </c>
      <c r="C74" s="20" t="str">
        <f t="shared" si="57"/>
        <v/>
      </c>
      <c r="D74" s="20" t="str">
        <f t="shared" si="58"/>
        <v/>
      </c>
      <c r="E74" s="21" t="s">
        <v>296</v>
      </c>
      <c r="F74" s="146">
        <f>Decsheets!$V$10</f>
        <v>1</v>
      </c>
      <c r="G74" s="12"/>
      <c r="H74" s="12"/>
      <c r="I74" s="22"/>
      <c r="J74" s="18" t="str">
        <f t="shared" si="59"/>
        <v/>
      </c>
      <c r="K74" s="18" t="str">
        <f t="shared" si="59"/>
        <v/>
      </c>
      <c r="L74" s="18" t="str">
        <f t="shared" si="59"/>
        <v/>
      </c>
      <c r="M74" s="18" t="str">
        <f t="shared" si="59"/>
        <v/>
      </c>
      <c r="N74" s="18" t="str">
        <f t="shared" si="59"/>
        <v/>
      </c>
      <c r="O74" s="18" t="str">
        <f t="shared" si="59"/>
        <v/>
      </c>
      <c r="P74" s="18" t="str">
        <f t="shared" si="59"/>
        <v/>
      </c>
      <c r="Q74" s="18" t="str">
        <f t="shared" si="59"/>
        <v/>
      </c>
      <c r="R74" s="18"/>
      <c r="S74" s="12"/>
      <c r="T74" s="2"/>
      <c r="U74" s="2"/>
      <c r="V74" s="2"/>
      <c r="W74" s="169" t="str">
        <f t="shared" si="60"/>
        <v>Ryan Senanayake</v>
      </c>
      <c r="X74" s="169" t="str">
        <f t="shared" si="61"/>
        <v>Herts Phoenix</v>
      </c>
      <c r="Y74" s="201">
        <f t="shared" si="62"/>
        <v>4.1500000000000004</v>
      </c>
      <c r="Z74" s="169"/>
      <c r="AA74" s="169" t="str">
        <f t="shared" si="63"/>
        <v>Archie Seddon</v>
      </c>
      <c r="AB74" s="169" t="str">
        <f t="shared" si="64"/>
        <v>Dacorum &amp; T</v>
      </c>
      <c r="AC74" s="201">
        <f t="shared" si="65"/>
        <v>3.49</v>
      </c>
      <c r="AD74" s="2"/>
      <c r="AE74" s="2"/>
    </row>
    <row r="75" spans="1:31" x14ac:dyDescent="0.35">
      <c r="A75" s="19"/>
      <c r="B75" s="77" t="s">
        <v>26</v>
      </c>
      <c r="C75" s="20" t="str">
        <f t="shared" si="57"/>
        <v/>
      </c>
      <c r="D75" s="20" t="str">
        <f t="shared" si="58"/>
        <v/>
      </c>
      <c r="E75" s="21" t="s">
        <v>296</v>
      </c>
      <c r="F75" s="146">
        <f>Decsheets!$V$11</f>
        <v>0</v>
      </c>
      <c r="G75" s="12"/>
      <c r="H75" s="12"/>
      <c r="I75" s="22"/>
      <c r="J75" s="18" t="str">
        <f t="shared" si="59"/>
        <v/>
      </c>
      <c r="K75" s="18" t="str">
        <f t="shared" si="59"/>
        <v/>
      </c>
      <c r="L75" s="18" t="str">
        <f t="shared" si="59"/>
        <v/>
      </c>
      <c r="M75" s="18" t="str">
        <f t="shared" si="59"/>
        <v/>
      </c>
      <c r="N75" s="18" t="str">
        <f t="shared" si="59"/>
        <v/>
      </c>
      <c r="O75" s="18" t="str">
        <f t="shared" si="59"/>
        <v/>
      </c>
      <c r="P75" s="18" t="str">
        <f t="shared" si="59"/>
        <v/>
      </c>
      <c r="Q75" s="18" t="str">
        <f t="shared" si="59"/>
        <v/>
      </c>
      <c r="R75" s="18">
        <f>SUM(Decsheets!$V$5:$V$12)-(SUM(J69:P75))</f>
        <v>6</v>
      </c>
      <c r="S75" s="12"/>
      <c r="T75" s="2"/>
      <c r="U75" s="2"/>
      <c r="V75" s="2"/>
      <c r="W75" s="169" t="str">
        <f t="shared" si="60"/>
        <v>Ethan Ogilvie</v>
      </c>
      <c r="X75" s="169" t="str">
        <f t="shared" si="61"/>
        <v>Dacorum &amp; T</v>
      </c>
      <c r="Y75" s="201">
        <f t="shared" si="62"/>
        <v>3.91</v>
      </c>
      <c r="Z75" s="169"/>
      <c r="AA75" s="169" t="str">
        <f t="shared" si="63"/>
        <v>Alexander Abana</v>
      </c>
      <c r="AB75" s="169" t="str">
        <f t="shared" si="64"/>
        <v>Herts Phoenix</v>
      </c>
      <c r="AC75" s="201">
        <f t="shared" si="65"/>
        <v>3.16</v>
      </c>
      <c r="AD75" s="2"/>
      <c r="AE75" s="2"/>
    </row>
    <row r="76" spans="1:31" x14ac:dyDescent="0.35">
      <c r="A76" s="15" t="s">
        <v>195</v>
      </c>
      <c r="B76" s="76"/>
      <c r="C76" s="23" t="s">
        <v>132</v>
      </c>
      <c r="D76" s="151" t="s">
        <v>336</v>
      </c>
      <c r="E76" s="153" t="s">
        <v>296</v>
      </c>
      <c r="F76" s="144"/>
      <c r="G76" s="12"/>
      <c r="H76" s="12"/>
      <c r="I76" s="12"/>
      <c r="J76" s="18"/>
      <c r="K76" s="18"/>
      <c r="L76" s="18"/>
      <c r="M76" s="18"/>
      <c r="N76" s="18"/>
      <c r="O76" s="18"/>
      <c r="P76" s="18"/>
      <c r="Q76" s="18"/>
      <c r="R76" s="18"/>
      <c r="S76" s="12" t="s">
        <v>186</v>
      </c>
      <c r="T76" s="2"/>
      <c r="U76" s="2"/>
      <c r="V76" s="2"/>
      <c r="W76" s="169" t="str">
        <f t="shared" si="60"/>
        <v>Jimi Adu</v>
      </c>
      <c r="X76" s="169" t="str">
        <f t="shared" si="61"/>
        <v>Shaftesbury</v>
      </c>
      <c r="Y76" s="201">
        <f t="shared" si="62"/>
        <v>3.24</v>
      </c>
      <c r="Z76" s="169"/>
      <c r="AA76" s="169" t="str">
        <f t="shared" si="63"/>
        <v/>
      </c>
      <c r="AB76" s="169" t="str">
        <f t="shared" si="64"/>
        <v/>
      </c>
      <c r="AC76" s="201" t="str">
        <f t="shared" si="65"/>
        <v>.</v>
      </c>
      <c r="AD76" s="2"/>
      <c r="AE76" s="2"/>
    </row>
    <row r="77" spans="1:31" x14ac:dyDescent="0.35">
      <c r="A77" s="19" t="s">
        <v>432</v>
      </c>
      <c r="B77" s="77">
        <v>1</v>
      </c>
      <c r="C77" s="20" t="str">
        <f t="shared" ref="C77:C83" si="66">IF(A77="","",VLOOKUP($A$76,IF(LEN(A77)=2,U13BB,U13BA),VLOOKUP(LEFT(A77,1),club,6,FALSE),FALSE))</f>
        <v>Ethan Ogilvie</v>
      </c>
      <c r="D77" s="20" t="str">
        <f t="shared" si="58"/>
        <v>Dacorum &amp; T</v>
      </c>
      <c r="E77" s="154">
        <v>12</v>
      </c>
      <c r="F77" s="146">
        <f>Decsheets!$V$5</f>
        <v>6</v>
      </c>
      <c r="G77" s="12"/>
      <c r="H77" s="12"/>
      <c r="I77" s="22"/>
      <c r="J77" s="18" t="str">
        <f t="shared" ref="J77:Q83" si="67">IF($A77="","",IF(LEFT($A77,1)=J$12,$F77,""))</f>
        <v/>
      </c>
      <c r="K77" s="18" t="str">
        <f t="shared" si="67"/>
        <v/>
      </c>
      <c r="L77" s="18" t="str">
        <f t="shared" si="67"/>
        <v/>
      </c>
      <c r="M77" s="18">
        <f t="shared" si="67"/>
        <v>6</v>
      </c>
      <c r="N77" s="18" t="str">
        <f t="shared" si="67"/>
        <v/>
      </c>
      <c r="O77" s="18" t="str">
        <f t="shared" si="67"/>
        <v/>
      </c>
      <c r="P77" s="18" t="str">
        <f t="shared" si="67"/>
        <v/>
      </c>
      <c r="Q77" s="18" t="str">
        <f t="shared" si="67"/>
        <v/>
      </c>
      <c r="R77" s="18"/>
      <c r="S77" s="12"/>
      <c r="T77" s="2"/>
      <c r="U77" s="2"/>
      <c r="V77" s="2"/>
      <c r="W77" s="169" t="str">
        <f t="shared" si="60"/>
        <v/>
      </c>
      <c r="X77" s="169" t="str">
        <f t="shared" si="61"/>
        <v/>
      </c>
      <c r="Y77" s="201" t="str">
        <f t="shared" si="62"/>
        <v>.</v>
      </c>
      <c r="Z77" s="169"/>
      <c r="AA77" s="169" t="str">
        <f t="shared" si="63"/>
        <v/>
      </c>
      <c r="AB77" s="169" t="str">
        <f t="shared" si="64"/>
        <v/>
      </c>
      <c r="AC77" s="201" t="str">
        <f t="shared" si="65"/>
        <v>.</v>
      </c>
      <c r="AD77" s="2"/>
      <c r="AE77" s="2"/>
    </row>
    <row r="78" spans="1:31" x14ac:dyDescent="0.35">
      <c r="A78" s="19" t="s">
        <v>434</v>
      </c>
      <c r="B78" s="77">
        <v>2</v>
      </c>
      <c r="C78" s="20" t="str">
        <f t="shared" si="66"/>
        <v>Rian Shah</v>
      </c>
      <c r="D78" s="20" t="str">
        <f t="shared" si="58"/>
        <v>Shaftesbury</v>
      </c>
      <c r="E78" s="154">
        <v>12.1</v>
      </c>
      <c r="F78" s="146">
        <f>Decsheets!$V$6</f>
        <v>5</v>
      </c>
      <c r="G78" s="12"/>
      <c r="H78" s="12"/>
      <c r="I78" s="22"/>
      <c r="J78" s="18" t="str">
        <f t="shared" si="67"/>
        <v/>
      </c>
      <c r="K78" s="18" t="str">
        <f t="shared" si="67"/>
        <v/>
      </c>
      <c r="L78" s="18" t="str">
        <f t="shared" si="67"/>
        <v/>
      </c>
      <c r="M78" s="18" t="str">
        <f t="shared" si="67"/>
        <v/>
      </c>
      <c r="N78" s="18">
        <f t="shared" si="67"/>
        <v>5</v>
      </c>
      <c r="O78" s="18" t="str">
        <f t="shared" si="67"/>
        <v/>
      </c>
      <c r="P78" s="18" t="str">
        <f t="shared" si="67"/>
        <v/>
      </c>
      <c r="Q78" s="18" t="str">
        <f t="shared" si="67"/>
        <v/>
      </c>
      <c r="R78" s="18"/>
      <c r="S78" s="12"/>
      <c r="T78" s="2"/>
      <c r="U78" s="2"/>
      <c r="V78" s="2"/>
      <c r="W78" s="169" t="str">
        <f t="shared" si="60"/>
        <v/>
      </c>
      <c r="X78" s="169" t="str">
        <f t="shared" si="61"/>
        <v/>
      </c>
      <c r="Y78" s="201" t="str">
        <f t="shared" si="62"/>
        <v>.</v>
      </c>
      <c r="Z78" s="169"/>
      <c r="AA78" s="169" t="str">
        <f t="shared" si="63"/>
        <v/>
      </c>
      <c r="AB78" s="169" t="str">
        <f t="shared" si="64"/>
        <v/>
      </c>
      <c r="AC78" s="201" t="str">
        <f t="shared" si="65"/>
        <v>.</v>
      </c>
      <c r="AD78" s="2"/>
      <c r="AE78" s="2"/>
    </row>
    <row r="79" spans="1:31" x14ac:dyDescent="0.35">
      <c r="A79" s="19" t="s">
        <v>428</v>
      </c>
      <c r="B79" s="77">
        <v>3</v>
      </c>
      <c r="C79" s="20" t="str">
        <f t="shared" si="66"/>
        <v>Thomas Barry-Daly</v>
      </c>
      <c r="D79" s="20" t="str">
        <f t="shared" si="58"/>
        <v>Watford</v>
      </c>
      <c r="E79" s="154">
        <v>14.7</v>
      </c>
      <c r="F79" s="146">
        <f>Decsheets!$V$7</f>
        <v>4</v>
      </c>
      <c r="G79" s="12"/>
      <c r="H79" s="12"/>
      <c r="I79" s="22"/>
      <c r="J79" s="18" t="str">
        <f t="shared" si="67"/>
        <v/>
      </c>
      <c r="K79" s="18">
        <f t="shared" si="67"/>
        <v>4</v>
      </c>
      <c r="L79" s="18" t="str">
        <f t="shared" si="67"/>
        <v/>
      </c>
      <c r="M79" s="18" t="str">
        <f t="shared" si="67"/>
        <v/>
      </c>
      <c r="N79" s="18" t="str">
        <f t="shared" si="67"/>
        <v/>
      </c>
      <c r="O79" s="18" t="str">
        <f t="shared" si="67"/>
        <v/>
      </c>
      <c r="P79" s="18" t="str">
        <f t="shared" si="67"/>
        <v/>
      </c>
      <c r="Q79" s="18" t="str">
        <f t="shared" si="67"/>
        <v/>
      </c>
      <c r="R79" s="18"/>
      <c r="S79" s="12"/>
      <c r="T79" s="2"/>
      <c r="U79" s="2"/>
      <c r="V79" s="2"/>
      <c r="W79" s="169" t="str">
        <f t="shared" si="60"/>
        <v/>
      </c>
      <c r="X79" s="169" t="str">
        <f t="shared" si="61"/>
        <v/>
      </c>
      <c r="Y79" s="201" t="str">
        <f t="shared" si="62"/>
        <v>.</v>
      </c>
      <c r="Z79" s="169"/>
      <c r="AA79" s="169" t="str">
        <f t="shared" si="63"/>
        <v/>
      </c>
      <c r="AB79" s="169" t="str">
        <f t="shared" si="64"/>
        <v/>
      </c>
      <c r="AC79" s="201" t="str">
        <f t="shared" si="65"/>
        <v>.</v>
      </c>
      <c r="AD79" s="2"/>
      <c r="AE79" s="2"/>
    </row>
    <row r="80" spans="1:31" x14ac:dyDescent="0.35">
      <c r="A80" s="19" t="s">
        <v>425</v>
      </c>
      <c r="B80" s="77" t="s">
        <v>23</v>
      </c>
      <c r="C80" s="20" t="str">
        <f t="shared" si="66"/>
        <v>Eddie Johnson</v>
      </c>
      <c r="D80" s="20" t="str">
        <f t="shared" si="58"/>
        <v>St Albans</v>
      </c>
      <c r="E80" s="154">
        <v>16.5</v>
      </c>
      <c r="F80" s="146">
        <f>Decsheets!$V$8</f>
        <v>3</v>
      </c>
      <c r="G80" s="12"/>
      <c r="H80" s="12"/>
      <c r="I80" s="22"/>
      <c r="J80" s="18">
        <f t="shared" si="67"/>
        <v>3</v>
      </c>
      <c r="K80" s="18" t="str">
        <f t="shared" si="67"/>
        <v/>
      </c>
      <c r="L80" s="18" t="str">
        <f t="shared" si="67"/>
        <v/>
      </c>
      <c r="M80" s="18" t="str">
        <f t="shared" si="67"/>
        <v/>
      </c>
      <c r="N80" s="18" t="str">
        <f t="shared" si="67"/>
        <v/>
      </c>
      <c r="O80" s="18" t="str">
        <f t="shared" si="67"/>
        <v/>
      </c>
      <c r="P80" s="18" t="str">
        <f t="shared" si="67"/>
        <v/>
      </c>
      <c r="Q80" s="18" t="str">
        <f t="shared" si="67"/>
        <v/>
      </c>
      <c r="R80" s="18"/>
      <c r="S80" s="12"/>
      <c r="T80" s="2"/>
      <c r="U80" s="2"/>
      <c r="V80" s="2"/>
      <c r="W80" s="169"/>
      <c r="X80" s="169"/>
      <c r="Y80" s="201"/>
      <c r="Z80" s="169"/>
      <c r="AA80" s="169"/>
      <c r="AB80" s="169"/>
      <c r="AC80" s="201"/>
      <c r="AD80" s="2"/>
      <c r="AE80" s="2"/>
    </row>
    <row r="81" spans="1:31" x14ac:dyDescent="0.35">
      <c r="A81" s="19"/>
      <c r="B81" s="77" t="s">
        <v>24</v>
      </c>
      <c r="C81" s="20" t="str">
        <f t="shared" si="66"/>
        <v/>
      </c>
      <c r="D81" s="20" t="str">
        <f t="shared" si="58"/>
        <v/>
      </c>
      <c r="E81" s="154" t="s">
        <v>296</v>
      </c>
      <c r="F81" s="146">
        <f>Decsheets!$V$9</f>
        <v>2</v>
      </c>
      <c r="G81" s="12"/>
      <c r="H81" s="12"/>
      <c r="I81" s="22"/>
      <c r="J81" s="18" t="str">
        <f t="shared" si="67"/>
        <v/>
      </c>
      <c r="K81" s="18" t="str">
        <f t="shared" si="67"/>
        <v/>
      </c>
      <c r="L81" s="18" t="str">
        <f t="shared" si="67"/>
        <v/>
      </c>
      <c r="M81" s="18" t="str">
        <f t="shared" si="67"/>
        <v/>
      </c>
      <c r="N81" s="18" t="str">
        <f t="shared" si="67"/>
        <v/>
      </c>
      <c r="O81" s="18" t="str">
        <f t="shared" si="67"/>
        <v/>
      </c>
      <c r="P81" s="18" t="str">
        <f t="shared" si="67"/>
        <v/>
      </c>
      <c r="Q81" s="18" t="str">
        <f t="shared" si="67"/>
        <v/>
      </c>
      <c r="R81" s="18"/>
      <c r="S81" s="12"/>
      <c r="T81" s="2"/>
      <c r="U81" s="2"/>
      <c r="V81" s="2"/>
      <c r="W81" s="169" t="s">
        <v>359</v>
      </c>
      <c r="X81" s="169"/>
      <c r="Y81" s="201"/>
      <c r="Z81" s="169"/>
      <c r="AA81" s="169" t="s">
        <v>360</v>
      </c>
      <c r="AB81" s="169"/>
      <c r="AC81" s="201"/>
      <c r="AD81" s="2"/>
      <c r="AE81" s="2"/>
    </row>
    <row r="82" spans="1:31" x14ac:dyDescent="0.35">
      <c r="A82" s="19"/>
      <c r="B82" s="77" t="s">
        <v>25</v>
      </c>
      <c r="C82" s="20" t="str">
        <f t="shared" si="66"/>
        <v/>
      </c>
      <c r="D82" s="20" t="str">
        <f t="shared" si="58"/>
        <v/>
      </c>
      <c r="E82" s="154" t="s">
        <v>296</v>
      </c>
      <c r="F82" s="146">
        <f>Decsheets!$V$10</f>
        <v>1</v>
      </c>
      <c r="G82" s="12"/>
      <c r="H82" s="12"/>
      <c r="I82" s="22"/>
      <c r="J82" s="18" t="str">
        <f t="shared" si="67"/>
        <v/>
      </c>
      <c r="K82" s="18" t="str">
        <f t="shared" si="67"/>
        <v/>
      </c>
      <c r="L82" s="18" t="str">
        <f t="shared" si="67"/>
        <v/>
      </c>
      <c r="M82" s="18" t="str">
        <f t="shared" si="67"/>
        <v/>
      </c>
      <c r="N82" s="18" t="str">
        <f t="shared" si="67"/>
        <v/>
      </c>
      <c r="O82" s="18" t="str">
        <f t="shared" si="67"/>
        <v/>
      </c>
      <c r="P82" s="18" t="str">
        <f t="shared" si="67"/>
        <v/>
      </c>
      <c r="Q82" s="18" t="str">
        <f t="shared" si="67"/>
        <v/>
      </c>
      <c r="R82" s="18"/>
      <c r="S82" s="12"/>
      <c r="T82" s="2"/>
      <c r="U82" s="2"/>
      <c r="V82" s="2"/>
      <c r="W82" s="169" t="str">
        <f t="shared" ref="W82:W88" si="68">$C125</f>
        <v>Zac Asamoah</v>
      </c>
      <c r="X82" s="169" t="str">
        <f t="shared" ref="X82:X88" si="69">$D125</f>
        <v>Herts Phoenix</v>
      </c>
      <c r="Y82" s="201">
        <f t="shared" ref="Y82:Y88" si="70">$E125</f>
        <v>7.82</v>
      </c>
      <c r="Z82" s="169"/>
      <c r="AA82" s="169" t="str">
        <f t="shared" ref="AA82:AA88" si="71">$C133</f>
        <v>Luke Pietersen</v>
      </c>
      <c r="AB82" s="169" t="str">
        <f t="shared" ref="AB82:AB88" si="72">$D133</f>
        <v>Herts Phoenix</v>
      </c>
      <c r="AC82" s="201">
        <f t="shared" ref="AC82:AC88" si="73">$E133</f>
        <v>6.15</v>
      </c>
      <c r="AD82" s="2"/>
      <c r="AE82" s="2"/>
    </row>
    <row r="83" spans="1:31" x14ac:dyDescent="0.35">
      <c r="A83" s="19"/>
      <c r="B83" s="77" t="s">
        <v>26</v>
      </c>
      <c r="C83" s="20" t="str">
        <f t="shared" si="66"/>
        <v/>
      </c>
      <c r="D83" s="20" t="str">
        <f t="shared" si="58"/>
        <v/>
      </c>
      <c r="E83" s="154" t="s">
        <v>296</v>
      </c>
      <c r="F83" s="146">
        <f>Decsheets!$V$11</f>
        <v>0</v>
      </c>
      <c r="G83" s="12"/>
      <c r="H83" s="12"/>
      <c r="I83" s="22"/>
      <c r="J83" s="18" t="str">
        <f t="shared" si="67"/>
        <v/>
      </c>
      <c r="K83" s="18" t="str">
        <f t="shared" si="67"/>
        <v/>
      </c>
      <c r="L83" s="18" t="str">
        <f t="shared" si="67"/>
        <v/>
      </c>
      <c r="M83" s="18" t="str">
        <f t="shared" si="67"/>
        <v/>
      </c>
      <c r="N83" s="18" t="str">
        <f t="shared" si="67"/>
        <v/>
      </c>
      <c r="O83" s="18" t="str">
        <f t="shared" si="67"/>
        <v/>
      </c>
      <c r="P83" s="18" t="str">
        <f t="shared" si="67"/>
        <v/>
      </c>
      <c r="Q83" s="18" t="str">
        <f t="shared" si="67"/>
        <v/>
      </c>
      <c r="R83" s="18">
        <f>SUM(Decsheets!$V$5:$V$12)-(SUM(J77:P83))</f>
        <v>3</v>
      </c>
      <c r="S83" s="12"/>
      <c r="T83" s="2"/>
      <c r="U83" s="2"/>
      <c r="V83" s="2"/>
      <c r="W83" s="169" t="str">
        <f t="shared" si="68"/>
        <v>Aaron Wall</v>
      </c>
      <c r="X83" s="169" t="str">
        <f t="shared" si="69"/>
        <v>Dacorum &amp; T</v>
      </c>
      <c r="Y83" s="201">
        <f t="shared" si="70"/>
        <v>5.69</v>
      </c>
      <c r="Z83" s="169"/>
      <c r="AA83" s="169" t="str">
        <f t="shared" si="71"/>
        <v>Jude D’Silva</v>
      </c>
      <c r="AB83" s="169" t="str">
        <f t="shared" si="72"/>
        <v>Dacorum &amp; T</v>
      </c>
      <c r="AC83" s="201">
        <f t="shared" si="73"/>
        <v>4.1500000000000004</v>
      </c>
      <c r="AD83" s="2"/>
      <c r="AE83" s="2"/>
    </row>
    <row r="84" spans="1:31" x14ac:dyDescent="0.35">
      <c r="A84" s="15" t="s">
        <v>195</v>
      </c>
      <c r="B84" s="76"/>
      <c r="C84" s="23" t="s">
        <v>133</v>
      </c>
      <c r="D84" s="151" t="s">
        <v>336</v>
      </c>
      <c r="E84" s="153" t="s">
        <v>296</v>
      </c>
      <c r="F84" s="144"/>
      <c r="G84" s="12"/>
      <c r="H84" s="12"/>
      <c r="I84" s="12"/>
      <c r="J84" s="18"/>
      <c r="K84" s="18"/>
      <c r="L84" s="18"/>
      <c r="M84" s="18"/>
      <c r="N84" s="18"/>
      <c r="O84" s="18"/>
      <c r="P84" s="18"/>
      <c r="Q84" s="18"/>
      <c r="R84" s="18"/>
      <c r="S84" s="12" t="s">
        <v>187</v>
      </c>
      <c r="T84" s="2"/>
      <c r="U84" s="2"/>
      <c r="V84" s="2"/>
      <c r="W84" s="169" t="str">
        <f t="shared" si="68"/>
        <v>Asher Escobar</v>
      </c>
      <c r="X84" s="169" t="str">
        <f t="shared" si="69"/>
        <v>Shaftesbury</v>
      </c>
      <c r="Y84" s="201">
        <f t="shared" si="70"/>
        <v>4.95</v>
      </c>
      <c r="Z84" s="169"/>
      <c r="AA84" s="169" t="str">
        <f t="shared" si="71"/>
        <v>Charlie Cutler</v>
      </c>
      <c r="AB84" s="169" t="str">
        <f t="shared" si="72"/>
        <v>Shaftesbury</v>
      </c>
      <c r="AC84" s="201">
        <f t="shared" si="73"/>
        <v>3.37</v>
      </c>
      <c r="AD84" s="2"/>
      <c r="AE84" s="2"/>
    </row>
    <row r="85" spans="1:31" x14ac:dyDescent="0.35">
      <c r="A85" s="19" t="s">
        <v>824</v>
      </c>
      <c r="B85" s="77">
        <v>1</v>
      </c>
      <c r="C85" s="20" t="str">
        <f t="shared" ref="C85:C91" si="74">IF(A85="","",VLOOKUP($A$84,IF(LEN(A85)=2,U13BB,U13BA),VLOOKUP(LEFT(A85,1),club,6,FALSE),FALSE))</f>
        <v>Asher Escobar</v>
      </c>
      <c r="D85" s="20" t="str">
        <f t="shared" si="58"/>
        <v>Shaftesbury</v>
      </c>
      <c r="E85" s="154">
        <v>14.5</v>
      </c>
      <c r="F85" s="146">
        <f>Decsheets!$V$5</f>
        <v>6</v>
      </c>
      <c r="G85" s="12"/>
      <c r="H85" s="12"/>
      <c r="I85" s="22"/>
      <c r="J85" s="18" t="str">
        <f t="shared" ref="J85:Q91" si="75">IF($A85="","",IF(LEFT($A85,1)=J$12,$F85,""))</f>
        <v/>
      </c>
      <c r="K85" s="18" t="str">
        <f t="shared" si="75"/>
        <v/>
      </c>
      <c r="L85" s="18" t="str">
        <f t="shared" si="75"/>
        <v/>
      </c>
      <c r="M85" s="18" t="str">
        <f t="shared" si="75"/>
        <v/>
      </c>
      <c r="N85" s="18">
        <f t="shared" si="75"/>
        <v>6</v>
      </c>
      <c r="O85" s="18" t="str">
        <f t="shared" si="75"/>
        <v/>
      </c>
      <c r="P85" s="18" t="str">
        <f t="shared" si="75"/>
        <v/>
      </c>
      <c r="Q85" s="18" t="str">
        <f t="shared" si="75"/>
        <v/>
      </c>
      <c r="R85" s="18"/>
      <c r="S85" s="12"/>
      <c r="T85" s="2"/>
      <c r="U85" s="2"/>
      <c r="V85" s="2"/>
      <c r="W85" s="169" t="str">
        <f t="shared" si="68"/>
        <v/>
      </c>
      <c r="X85" s="169" t="str">
        <f t="shared" si="69"/>
        <v/>
      </c>
      <c r="Y85" s="201" t="str">
        <f t="shared" si="70"/>
        <v>.</v>
      </c>
      <c r="Z85" s="169"/>
      <c r="AA85" s="169" t="str">
        <f t="shared" si="71"/>
        <v/>
      </c>
      <c r="AB85" s="169" t="str">
        <f t="shared" si="72"/>
        <v/>
      </c>
      <c r="AC85" s="201" t="str">
        <f t="shared" si="73"/>
        <v>.</v>
      </c>
      <c r="AD85" s="2"/>
      <c r="AE85" s="2"/>
    </row>
    <row r="86" spans="1:31" x14ac:dyDescent="0.35">
      <c r="A86" s="19" t="s">
        <v>823</v>
      </c>
      <c r="B86" s="77">
        <v>2</v>
      </c>
      <c r="C86" s="20" t="str">
        <f t="shared" si="74"/>
        <v xml:space="preserve">Luke Davis </v>
      </c>
      <c r="D86" s="20" t="str">
        <f t="shared" si="58"/>
        <v>St Albans</v>
      </c>
      <c r="E86" s="154">
        <v>16.3</v>
      </c>
      <c r="F86" s="146">
        <f>Decsheets!$V$6</f>
        <v>5</v>
      </c>
      <c r="G86" s="12"/>
      <c r="H86" s="12"/>
      <c r="I86" s="22"/>
      <c r="J86" s="18">
        <f t="shared" si="75"/>
        <v>5</v>
      </c>
      <c r="K86" s="18" t="str">
        <f t="shared" si="75"/>
        <v/>
      </c>
      <c r="L86" s="18" t="str">
        <f t="shared" si="75"/>
        <v/>
      </c>
      <c r="M86" s="18" t="str">
        <f t="shared" si="75"/>
        <v/>
      </c>
      <c r="N86" s="18" t="str">
        <f t="shared" si="75"/>
        <v/>
      </c>
      <c r="O86" s="18" t="str">
        <f t="shared" si="75"/>
        <v/>
      </c>
      <c r="P86" s="18" t="str">
        <f t="shared" si="75"/>
        <v/>
      </c>
      <c r="Q86" s="18" t="str">
        <f t="shared" si="75"/>
        <v/>
      </c>
      <c r="R86" s="18"/>
      <c r="S86" s="12"/>
      <c r="T86" s="2"/>
      <c r="U86" s="2"/>
      <c r="V86" s="2"/>
      <c r="W86" s="169" t="str">
        <f t="shared" si="68"/>
        <v/>
      </c>
      <c r="X86" s="169" t="str">
        <f t="shared" si="69"/>
        <v/>
      </c>
      <c r="Y86" s="201" t="str">
        <f t="shared" si="70"/>
        <v>.</v>
      </c>
      <c r="Z86" s="169"/>
      <c r="AA86" s="169" t="str">
        <f t="shared" si="71"/>
        <v/>
      </c>
      <c r="AB86" s="169" t="str">
        <f t="shared" si="72"/>
        <v/>
      </c>
      <c r="AC86" s="201" t="str">
        <f t="shared" si="73"/>
        <v>.</v>
      </c>
      <c r="AD86" s="2"/>
      <c r="AE86" s="2"/>
    </row>
    <row r="87" spans="1:31" x14ac:dyDescent="0.35">
      <c r="A87" s="19" t="s">
        <v>825</v>
      </c>
      <c r="B87" s="77">
        <v>3</v>
      </c>
      <c r="C87" s="20" t="str">
        <f t="shared" si="74"/>
        <v>Matthew Moody</v>
      </c>
      <c r="D87" s="20" t="str">
        <f t="shared" si="58"/>
        <v>Dacorum &amp; T</v>
      </c>
      <c r="E87" s="154">
        <v>17.600000000000001</v>
      </c>
      <c r="F87" s="146">
        <f>Decsheets!$V$7</f>
        <v>4</v>
      </c>
      <c r="G87" s="12"/>
      <c r="H87" s="12"/>
      <c r="I87" s="22"/>
      <c r="J87" s="18" t="str">
        <f t="shared" si="75"/>
        <v/>
      </c>
      <c r="K87" s="18" t="str">
        <f t="shared" si="75"/>
        <v/>
      </c>
      <c r="L87" s="18" t="str">
        <f t="shared" si="75"/>
        <v/>
      </c>
      <c r="M87" s="18">
        <f t="shared" si="75"/>
        <v>4</v>
      </c>
      <c r="N87" s="18" t="str">
        <f t="shared" si="75"/>
        <v/>
      </c>
      <c r="O87" s="18" t="str">
        <f t="shared" si="75"/>
        <v/>
      </c>
      <c r="P87" s="18" t="str">
        <f t="shared" si="75"/>
        <v/>
      </c>
      <c r="Q87" s="18" t="str">
        <f t="shared" si="75"/>
        <v/>
      </c>
      <c r="R87" s="18"/>
      <c r="S87" s="12"/>
      <c r="T87" s="2"/>
      <c r="U87" s="2"/>
      <c r="V87" s="2"/>
      <c r="W87" s="169" t="str">
        <f t="shared" si="68"/>
        <v/>
      </c>
      <c r="X87" s="169" t="str">
        <f t="shared" si="69"/>
        <v/>
      </c>
      <c r="Y87" s="201" t="str">
        <f t="shared" si="70"/>
        <v>.</v>
      </c>
      <c r="Z87" s="169"/>
      <c r="AA87" s="169" t="str">
        <f t="shared" si="71"/>
        <v/>
      </c>
      <c r="AB87" s="169" t="str">
        <f t="shared" si="72"/>
        <v/>
      </c>
      <c r="AC87" s="201" t="str">
        <f t="shared" si="73"/>
        <v>.</v>
      </c>
      <c r="AD87" s="2"/>
      <c r="AE87" s="2"/>
    </row>
    <row r="88" spans="1:31" x14ac:dyDescent="0.35">
      <c r="A88" s="19"/>
      <c r="B88" s="77" t="s">
        <v>23</v>
      </c>
      <c r="C88" s="20" t="str">
        <f t="shared" si="74"/>
        <v/>
      </c>
      <c r="D88" s="20" t="str">
        <f t="shared" si="58"/>
        <v/>
      </c>
      <c r="E88" s="154" t="s">
        <v>296</v>
      </c>
      <c r="F88" s="146">
        <f>Decsheets!$V$8</f>
        <v>3</v>
      </c>
      <c r="G88" s="12"/>
      <c r="H88" s="12"/>
      <c r="I88" s="22"/>
      <c r="J88" s="18" t="str">
        <f t="shared" si="75"/>
        <v/>
      </c>
      <c r="K88" s="18" t="str">
        <f t="shared" si="75"/>
        <v/>
      </c>
      <c r="L88" s="18" t="str">
        <f t="shared" si="75"/>
        <v/>
      </c>
      <c r="M88" s="18" t="str">
        <f t="shared" si="75"/>
        <v/>
      </c>
      <c r="N88" s="18" t="str">
        <f t="shared" si="75"/>
        <v/>
      </c>
      <c r="O88" s="18" t="str">
        <f t="shared" si="75"/>
        <v/>
      </c>
      <c r="P88" s="18" t="str">
        <f t="shared" si="75"/>
        <v/>
      </c>
      <c r="Q88" s="18" t="str">
        <f t="shared" si="75"/>
        <v/>
      </c>
      <c r="R88" s="18"/>
      <c r="S88" s="12"/>
      <c r="T88" s="2"/>
      <c r="U88" s="2"/>
      <c r="V88" s="2"/>
      <c r="W88" s="169" t="str">
        <f t="shared" si="68"/>
        <v/>
      </c>
      <c r="X88" s="169" t="str">
        <f t="shared" si="69"/>
        <v/>
      </c>
      <c r="Y88" s="201" t="str">
        <f t="shared" si="70"/>
        <v>.</v>
      </c>
      <c r="Z88" s="169"/>
      <c r="AA88" s="169" t="str">
        <f t="shared" si="71"/>
        <v/>
      </c>
      <c r="AB88" s="169" t="str">
        <f t="shared" si="72"/>
        <v/>
      </c>
      <c r="AC88" s="201" t="str">
        <f t="shared" si="73"/>
        <v>.</v>
      </c>
      <c r="AD88" s="2"/>
      <c r="AE88" s="2"/>
    </row>
    <row r="89" spans="1:31" x14ac:dyDescent="0.35">
      <c r="A89" s="19"/>
      <c r="B89" s="77" t="s">
        <v>24</v>
      </c>
      <c r="C89" s="20" t="str">
        <f t="shared" si="74"/>
        <v/>
      </c>
      <c r="D89" s="20" t="str">
        <f t="shared" si="58"/>
        <v/>
      </c>
      <c r="E89" s="154" t="s">
        <v>296</v>
      </c>
      <c r="F89" s="146">
        <f>Decsheets!$V$9</f>
        <v>2</v>
      </c>
      <c r="G89" s="12"/>
      <c r="H89" s="12"/>
      <c r="I89" s="22"/>
      <c r="J89" s="18" t="str">
        <f t="shared" si="75"/>
        <v/>
      </c>
      <c r="K89" s="18" t="str">
        <f t="shared" si="75"/>
        <v/>
      </c>
      <c r="L89" s="18" t="str">
        <f t="shared" si="75"/>
        <v/>
      </c>
      <c r="M89" s="18" t="str">
        <f t="shared" si="75"/>
        <v/>
      </c>
      <c r="N89" s="18" t="str">
        <f t="shared" si="75"/>
        <v/>
      </c>
      <c r="O89" s="18" t="str">
        <f t="shared" si="75"/>
        <v/>
      </c>
      <c r="P89" s="18" t="str">
        <f t="shared" si="75"/>
        <v/>
      </c>
      <c r="Q89" s="18" t="str">
        <f t="shared" si="75"/>
        <v/>
      </c>
      <c r="R89" s="18"/>
      <c r="S89" s="12"/>
      <c r="T89" s="2"/>
      <c r="U89" s="2"/>
      <c r="V89" s="2"/>
      <c r="W89" s="169"/>
      <c r="X89" s="169"/>
      <c r="Y89" s="201"/>
      <c r="Z89" s="169"/>
      <c r="AA89" s="169"/>
      <c r="AB89" s="169"/>
      <c r="AC89" s="201"/>
      <c r="AD89" s="2"/>
      <c r="AE89" s="2"/>
    </row>
    <row r="90" spans="1:31" x14ac:dyDescent="0.35">
      <c r="A90" s="19"/>
      <c r="B90" s="77" t="s">
        <v>25</v>
      </c>
      <c r="C90" s="20" t="str">
        <f t="shared" si="74"/>
        <v/>
      </c>
      <c r="D90" s="20" t="str">
        <f t="shared" si="58"/>
        <v/>
      </c>
      <c r="E90" s="154" t="s">
        <v>296</v>
      </c>
      <c r="F90" s="146">
        <f>Decsheets!$V$10</f>
        <v>1</v>
      </c>
      <c r="G90" s="12"/>
      <c r="H90" s="12"/>
      <c r="I90" s="22"/>
      <c r="J90" s="18" t="str">
        <f t="shared" si="75"/>
        <v/>
      </c>
      <c r="K90" s="18" t="str">
        <f t="shared" si="75"/>
        <v/>
      </c>
      <c r="L90" s="18" t="str">
        <f t="shared" si="75"/>
        <v/>
      </c>
      <c r="M90" s="18" t="str">
        <f t="shared" si="75"/>
        <v/>
      </c>
      <c r="N90" s="18" t="str">
        <f t="shared" si="75"/>
        <v/>
      </c>
      <c r="O90" s="18" t="str">
        <f t="shared" si="75"/>
        <v/>
      </c>
      <c r="P90" s="18" t="str">
        <f t="shared" si="75"/>
        <v/>
      </c>
      <c r="Q90" s="18" t="str">
        <f t="shared" si="75"/>
        <v/>
      </c>
      <c r="R90" s="18"/>
      <c r="S90" s="12"/>
      <c r="T90" s="2"/>
      <c r="U90" s="2"/>
      <c r="V90" s="2"/>
      <c r="W90" s="169" t="s">
        <v>361</v>
      </c>
      <c r="X90" s="169"/>
      <c r="Y90" s="201"/>
      <c r="Z90" s="169"/>
      <c r="AA90" s="169" t="s">
        <v>362</v>
      </c>
      <c r="AB90" s="169"/>
      <c r="AC90" s="201"/>
      <c r="AD90" s="2"/>
      <c r="AE90" s="2"/>
    </row>
    <row r="91" spans="1:31" x14ac:dyDescent="0.35">
      <c r="A91" s="19"/>
      <c r="B91" s="77" t="s">
        <v>26</v>
      </c>
      <c r="C91" s="20" t="str">
        <f t="shared" si="74"/>
        <v/>
      </c>
      <c r="D91" s="20" t="str">
        <f t="shared" si="58"/>
        <v/>
      </c>
      <c r="E91" s="154" t="s">
        <v>296</v>
      </c>
      <c r="F91" s="146">
        <f>Decsheets!$V$11</f>
        <v>0</v>
      </c>
      <c r="G91" s="12"/>
      <c r="H91" s="12"/>
      <c r="I91" s="22"/>
      <c r="J91" s="18" t="str">
        <f t="shared" si="75"/>
        <v/>
      </c>
      <c r="K91" s="18" t="str">
        <f t="shared" si="75"/>
        <v/>
      </c>
      <c r="L91" s="18" t="str">
        <f t="shared" si="75"/>
        <v/>
      </c>
      <c r="M91" s="18" t="str">
        <f t="shared" si="75"/>
        <v/>
      </c>
      <c r="N91" s="18" t="str">
        <f t="shared" si="75"/>
        <v/>
      </c>
      <c r="O91" s="18" t="str">
        <f t="shared" si="75"/>
        <v/>
      </c>
      <c r="P91" s="18" t="str">
        <f t="shared" si="75"/>
        <v/>
      </c>
      <c r="Q91" s="18" t="str">
        <f t="shared" si="75"/>
        <v/>
      </c>
      <c r="R91" s="18">
        <f>SUM(Decsheets!$V$5:$V$12)-(SUM(J85:P91))</f>
        <v>6</v>
      </c>
      <c r="S91" s="12"/>
      <c r="T91" s="2"/>
      <c r="U91" s="2"/>
      <c r="V91" s="2"/>
      <c r="W91" s="169" t="str">
        <f t="shared" ref="W91:W97" si="76">$C141</f>
        <v>Harry Webb</v>
      </c>
      <c r="X91" s="169" t="str">
        <f t="shared" ref="X91:X97" si="77">$D141</f>
        <v>Dacorum &amp; T</v>
      </c>
      <c r="Y91" s="201">
        <f t="shared" ref="Y91:Y97" si="78">$E141</f>
        <v>28.01</v>
      </c>
      <c r="Z91" s="169"/>
      <c r="AA91" s="169" t="str">
        <f t="shared" ref="AA91:AA97" si="79">$C149</f>
        <v>Sonny McKeich</v>
      </c>
      <c r="AB91" s="169" t="str">
        <f t="shared" ref="AB91:AB97" si="80">$D149</f>
        <v>Dacorum &amp; T</v>
      </c>
      <c r="AC91" s="201">
        <f t="shared" ref="AC91:AC97" si="81">$E149</f>
        <v>11.96</v>
      </c>
      <c r="AD91" s="2"/>
      <c r="AE91" s="2"/>
    </row>
    <row r="92" spans="1:31" s="2" customFormat="1" x14ac:dyDescent="0.35">
      <c r="A92" s="28" t="s">
        <v>7</v>
      </c>
      <c r="B92" s="76"/>
      <c r="C92" s="23" t="s">
        <v>123</v>
      </c>
      <c r="D92" s="26"/>
      <c r="E92" s="11" t="s">
        <v>296</v>
      </c>
      <c r="F92" s="144"/>
      <c r="G92" s="12"/>
      <c r="H92" s="12"/>
      <c r="I92" s="12"/>
      <c r="J92" s="18"/>
      <c r="K92" s="18"/>
      <c r="L92" s="18"/>
      <c r="M92" s="18"/>
      <c r="N92" s="18"/>
      <c r="O92" s="18"/>
      <c r="P92" s="18"/>
      <c r="Q92" s="18"/>
      <c r="R92" s="18"/>
      <c r="S92" s="12" t="s">
        <v>35</v>
      </c>
      <c r="W92" s="169" t="str">
        <f t="shared" si="76"/>
        <v>Eddie Johnson</v>
      </c>
      <c r="X92" s="169" t="str">
        <f t="shared" si="77"/>
        <v>St Albans</v>
      </c>
      <c r="Y92" s="201">
        <f t="shared" si="78"/>
        <v>13.82</v>
      </c>
      <c r="Z92" s="169"/>
      <c r="AA92" s="169" t="str">
        <f t="shared" si="79"/>
        <v/>
      </c>
      <c r="AB92" s="169" t="str">
        <f t="shared" si="80"/>
        <v/>
      </c>
      <c r="AC92" s="201" t="str">
        <f t="shared" si="81"/>
        <v>.</v>
      </c>
    </row>
    <row r="93" spans="1:31" x14ac:dyDescent="0.35">
      <c r="A93" s="19" t="s">
        <v>434</v>
      </c>
      <c r="B93" s="77">
        <v>1</v>
      </c>
      <c r="C93" s="20" t="str">
        <f t="shared" ref="C93:C99" si="82">IF(A93="","",VLOOKUP($A$92,IF(LEN(A93)=2,U13BB,U13BA),VLOOKUP(LEFT(A93,1),club,6,FALSE),FALSE))</f>
        <v>Rian Shah</v>
      </c>
      <c r="D93" s="20" t="str">
        <f t="shared" si="58"/>
        <v>Shaftesbury</v>
      </c>
      <c r="E93" s="155">
        <v>1.5</v>
      </c>
      <c r="F93" s="205">
        <f>Decsheets!$V$5</f>
        <v>6</v>
      </c>
      <c r="G93" s="12"/>
      <c r="H93" s="12"/>
      <c r="I93" s="22"/>
      <c r="J93" s="18" t="str">
        <f t="shared" ref="J93:Q99" si="83">IF($A93="","",IF(LEFT($A93,1)=J$12,$F93,""))</f>
        <v/>
      </c>
      <c r="K93" s="18" t="str">
        <f t="shared" si="83"/>
        <v/>
      </c>
      <c r="L93" s="18" t="str">
        <f t="shared" si="83"/>
        <v/>
      </c>
      <c r="M93" s="18" t="str">
        <f t="shared" si="83"/>
        <v/>
      </c>
      <c r="N93" s="18">
        <f t="shared" si="83"/>
        <v>6</v>
      </c>
      <c r="O93" s="18" t="str">
        <f t="shared" si="83"/>
        <v/>
      </c>
      <c r="P93" s="18" t="str">
        <f t="shared" si="83"/>
        <v/>
      </c>
      <c r="Q93" s="18" t="str">
        <f t="shared" si="83"/>
        <v/>
      </c>
      <c r="R93" s="18"/>
      <c r="S93" s="12"/>
      <c r="T93" s="2"/>
      <c r="U93" s="2"/>
      <c r="V93" s="2"/>
      <c r="W93" s="169" t="str">
        <f t="shared" si="76"/>
        <v/>
      </c>
      <c r="X93" s="169" t="str">
        <f t="shared" si="77"/>
        <v/>
      </c>
      <c r="Y93" s="201" t="str">
        <f t="shared" si="78"/>
        <v>.</v>
      </c>
      <c r="Z93" s="169"/>
      <c r="AA93" s="169" t="str">
        <f t="shared" si="79"/>
        <v/>
      </c>
      <c r="AB93" s="169" t="str">
        <f t="shared" si="80"/>
        <v/>
      </c>
      <c r="AC93" s="201" t="str">
        <f t="shared" si="81"/>
        <v>.</v>
      </c>
      <c r="AD93" s="2"/>
      <c r="AE93" s="2"/>
    </row>
    <row r="94" spans="1:31" x14ac:dyDescent="0.35">
      <c r="A94" s="19" t="s">
        <v>425</v>
      </c>
      <c r="B94" s="77">
        <v>2</v>
      </c>
      <c r="C94" s="20" t="str">
        <f t="shared" si="82"/>
        <v>Peter Bansaghi</v>
      </c>
      <c r="D94" s="20" t="str">
        <f t="shared" si="58"/>
        <v>St Albans</v>
      </c>
      <c r="E94" s="155">
        <v>1.4</v>
      </c>
      <c r="F94" s="205">
        <f>Decsheets!$V$6</f>
        <v>5</v>
      </c>
      <c r="G94" s="12"/>
      <c r="H94" s="12"/>
      <c r="I94" s="206" t="s">
        <v>381</v>
      </c>
      <c r="J94" s="18">
        <f t="shared" si="83"/>
        <v>5</v>
      </c>
      <c r="K94" s="18" t="str">
        <f t="shared" si="83"/>
        <v/>
      </c>
      <c r="L94" s="18" t="str">
        <f t="shared" si="83"/>
        <v/>
      </c>
      <c r="M94" s="18" t="str">
        <f t="shared" si="83"/>
        <v/>
      </c>
      <c r="N94" s="18" t="str">
        <f t="shared" si="83"/>
        <v/>
      </c>
      <c r="O94" s="18" t="str">
        <f t="shared" si="83"/>
        <v/>
      </c>
      <c r="P94" s="18" t="str">
        <f t="shared" si="83"/>
        <v/>
      </c>
      <c r="Q94" s="18" t="str">
        <f t="shared" si="83"/>
        <v/>
      </c>
      <c r="R94" s="18"/>
      <c r="S94" s="12"/>
      <c r="T94" s="2"/>
      <c r="U94" s="2"/>
      <c r="V94" s="2"/>
      <c r="W94" s="169" t="str">
        <f t="shared" si="76"/>
        <v/>
      </c>
      <c r="X94" s="169" t="str">
        <f t="shared" si="77"/>
        <v/>
      </c>
      <c r="Y94" s="201" t="str">
        <f t="shared" si="78"/>
        <v>.</v>
      </c>
      <c r="Z94" s="169"/>
      <c r="AA94" s="169" t="str">
        <f t="shared" si="79"/>
        <v/>
      </c>
      <c r="AB94" s="169" t="str">
        <f t="shared" si="80"/>
        <v/>
      </c>
      <c r="AC94" s="201" t="str">
        <f t="shared" si="81"/>
        <v>.</v>
      </c>
      <c r="AD94" s="2"/>
      <c r="AE94" s="2"/>
    </row>
    <row r="95" spans="1:31" x14ac:dyDescent="0.35">
      <c r="A95" s="19" t="s">
        <v>825</v>
      </c>
      <c r="B95" s="77">
        <v>3</v>
      </c>
      <c r="C95" s="20" t="str">
        <f t="shared" si="82"/>
        <v>Jack Lamming</v>
      </c>
      <c r="D95" s="20" t="str">
        <f t="shared" si="58"/>
        <v>Dacorum &amp; T</v>
      </c>
      <c r="E95" s="155">
        <v>1.25</v>
      </c>
      <c r="F95" s="205">
        <f>Decsheets!$V$7</f>
        <v>4</v>
      </c>
      <c r="G95" s="12"/>
      <c r="H95" s="12"/>
      <c r="I95" s="206" t="s">
        <v>382</v>
      </c>
      <c r="J95" s="18" t="str">
        <f t="shared" si="83"/>
        <v/>
      </c>
      <c r="K95" s="18" t="str">
        <f t="shared" si="83"/>
        <v/>
      </c>
      <c r="L95" s="18" t="str">
        <f t="shared" si="83"/>
        <v/>
      </c>
      <c r="M95" s="18">
        <f t="shared" si="83"/>
        <v>4</v>
      </c>
      <c r="N95" s="18" t="str">
        <f t="shared" si="83"/>
        <v/>
      </c>
      <c r="O95" s="18" t="str">
        <f t="shared" si="83"/>
        <v/>
      </c>
      <c r="P95" s="18" t="str">
        <f t="shared" si="83"/>
        <v/>
      </c>
      <c r="Q95" s="18" t="str">
        <f t="shared" si="83"/>
        <v/>
      </c>
      <c r="R95" s="18"/>
      <c r="S95" s="12"/>
      <c r="T95" s="2"/>
      <c r="U95" s="2"/>
      <c r="V95" s="2"/>
      <c r="W95" s="169" t="str">
        <f t="shared" si="76"/>
        <v/>
      </c>
      <c r="X95" s="169" t="str">
        <f t="shared" si="77"/>
        <v/>
      </c>
      <c r="Y95" s="201" t="str">
        <f t="shared" si="78"/>
        <v>.</v>
      </c>
      <c r="Z95" s="169"/>
      <c r="AA95" s="169" t="str">
        <f t="shared" si="79"/>
        <v/>
      </c>
      <c r="AB95" s="169" t="str">
        <f t="shared" si="80"/>
        <v/>
      </c>
      <c r="AC95" s="201" t="str">
        <f t="shared" si="81"/>
        <v>.</v>
      </c>
      <c r="AD95" s="2"/>
      <c r="AE95" s="2"/>
    </row>
    <row r="96" spans="1:31" x14ac:dyDescent="0.35">
      <c r="A96" s="19" t="s">
        <v>430</v>
      </c>
      <c r="B96" s="77" t="s">
        <v>23</v>
      </c>
      <c r="C96" s="20" t="str">
        <f t="shared" si="82"/>
        <v>Alexander Sewell</v>
      </c>
      <c r="D96" s="20" t="str">
        <f t="shared" si="58"/>
        <v>Herts Phoenix</v>
      </c>
      <c r="E96" s="155">
        <v>1.1499999999999999</v>
      </c>
      <c r="F96" s="205">
        <f>Decsheets!$V$8</f>
        <v>3</v>
      </c>
      <c r="G96" s="12"/>
      <c r="H96" s="12"/>
      <c r="I96" s="206" t="s">
        <v>385</v>
      </c>
      <c r="J96" s="18" t="str">
        <f t="shared" si="83"/>
        <v/>
      </c>
      <c r="K96" s="18" t="str">
        <f t="shared" si="83"/>
        <v/>
      </c>
      <c r="L96" s="18">
        <f t="shared" si="83"/>
        <v>3</v>
      </c>
      <c r="M96" s="18" t="str">
        <f t="shared" si="83"/>
        <v/>
      </c>
      <c r="N96" s="18" t="str">
        <f t="shared" si="83"/>
        <v/>
      </c>
      <c r="O96" s="18" t="str">
        <f t="shared" si="83"/>
        <v/>
      </c>
      <c r="P96" s="18" t="str">
        <f t="shared" si="83"/>
        <v/>
      </c>
      <c r="Q96" s="18" t="str">
        <f t="shared" si="83"/>
        <v/>
      </c>
      <c r="R96" s="18"/>
      <c r="S96" s="12"/>
      <c r="T96" s="2"/>
      <c r="U96" s="2"/>
      <c r="V96" s="2"/>
      <c r="W96" s="169" t="str">
        <f t="shared" si="76"/>
        <v/>
      </c>
      <c r="X96" s="169" t="str">
        <f t="shared" si="77"/>
        <v/>
      </c>
      <c r="Y96" s="201" t="str">
        <f t="shared" si="78"/>
        <v>.</v>
      </c>
      <c r="Z96" s="169"/>
      <c r="AA96" s="169" t="str">
        <f t="shared" si="79"/>
        <v/>
      </c>
      <c r="AB96" s="169" t="str">
        <f t="shared" si="80"/>
        <v/>
      </c>
      <c r="AC96" s="201" t="str">
        <f t="shared" si="81"/>
        <v>.</v>
      </c>
      <c r="AD96" s="2"/>
      <c r="AE96" s="2"/>
    </row>
    <row r="97" spans="1:31" x14ac:dyDescent="0.35">
      <c r="A97" s="19"/>
      <c r="B97" s="77" t="s">
        <v>24</v>
      </c>
      <c r="C97" s="20" t="str">
        <f t="shared" si="82"/>
        <v/>
      </c>
      <c r="D97" s="20" t="str">
        <f t="shared" si="58"/>
        <v/>
      </c>
      <c r="E97" s="155" t="s">
        <v>296</v>
      </c>
      <c r="F97" s="205">
        <f>Decsheets!$V$9</f>
        <v>2</v>
      </c>
      <c r="G97" s="12"/>
      <c r="H97" s="12"/>
      <c r="I97" s="206" t="s">
        <v>386</v>
      </c>
      <c r="J97" s="18" t="str">
        <f t="shared" si="83"/>
        <v/>
      </c>
      <c r="K97" s="18" t="str">
        <f t="shared" si="83"/>
        <v/>
      </c>
      <c r="L97" s="18" t="str">
        <f t="shared" si="83"/>
        <v/>
      </c>
      <c r="M97" s="18" t="str">
        <f t="shared" si="83"/>
        <v/>
      </c>
      <c r="N97" s="18" t="str">
        <f t="shared" si="83"/>
        <v/>
      </c>
      <c r="O97" s="18" t="str">
        <f t="shared" si="83"/>
        <v/>
      </c>
      <c r="P97" s="18" t="str">
        <f t="shared" si="83"/>
        <v/>
      </c>
      <c r="Q97" s="18" t="str">
        <f t="shared" si="83"/>
        <v/>
      </c>
      <c r="R97" s="18"/>
      <c r="S97" s="12"/>
      <c r="T97" s="2"/>
      <c r="U97" s="2"/>
      <c r="V97" s="2"/>
      <c r="W97" s="169" t="str">
        <f t="shared" si="76"/>
        <v/>
      </c>
      <c r="X97" s="169" t="str">
        <f t="shared" si="77"/>
        <v/>
      </c>
      <c r="Y97" s="201" t="str">
        <f t="shared" si="78"/>
        <v>.</v>
      </c>
      <c r="Z97" s="169"/>
      <c r="AA97" s="169" t="str">
        <f t="shared" si="79"/>
        <v/>
      </c>
      <c r="AB97" s="169" t="str">
        <f t="shared" si="80"/>
        <v/>
      </c>
      <c r="AC97" s="201" t="str">
        <f t="shared" si="81"/>
        <v>.</v>
      </c>
      <c r="AD97" s="2"/>
      <c r="AE97" s="2"/>
    </row>
    <row r="98" spans="1:31" x14ac:dyDescent="0.35">
      <c r="A98" s="19"/>
      <c r="B98" s="77" t="s">
        <v>25</v>
      </c>
      <c r="C98" s="20" t="str">
        <f t="shared" si="82"/>
        <v/>
      </c>
      <c r="D98" s="20" t="str">
        <f t="shared" si="58"/>
        <v/>
      </c>
      <c r="E98" s="155" t="s">
        <v>296</v>
      </c>
      <c r="F98" s="205">
        <f>Decsheets!$V$10</f>
        <v>1</v>
      </c>
      <c r="G98" s="12"/>
      <c r="H98" s="12"/>
      <c r="I98" s="22"/>
      <c r="J98" s="18" t="str">
        <f t="shared" si="83"/>
        <v/>
      </c>
      <c r="K98" s="18" t="str">
        <f t="shared" si="83"/>
        <v/>
      </c>
      <c r="L98" s="18" t="str">
        <f t="shared" si="83"/>
        <v/>
      </c>
      <c r="M98" s="18" t="str">
        <f t="shared" si="83"/>
        <v/>
      </c>
      <c r="N98" s="18" t="str">
        <f t="shared" si="83"/>
        <v/>
      </c>
      <c r="O98" s="18" t="str">
        <f t="shared" si="83"/>
        <v/>
      </c>
      <c r="P98" s="18" t="str">
        <f t="shared" si="83"/>
        <v/>
      </c>
      <c r="Q98" s="18" t="str">
        <f t="shared" si="83"/>
        <v/>
      </c>
      <c r="R98" s="18"/>
      <c r="S98" s="12"/>
      <c r="T98" s="2"/>
      <c r="U98" s="2"/>
      <c r="V98" s="2"/>
      <c r="W98" s="169"/>
      <c r="X98" s="169"/>
      <c r="Y98" s="201"/>
      <c r="Z98" s="169"/>
      <c r="AA98" s="169"/>
      <c r="AB98" s="169"/>
      <c r="AC98" s="201"/>
      <c r="AD98" s="2"/>
      <c r="AE98" s="2"/>
    </row>
    <row r="99" spans="1:31" x14ac:dyDescent="0.35">
      <c r="A99" s="19"/>
      <c r="B99" s="77" t="s">
        <v>26</v>
      </c>
      <c r="C99" s="20" t="str">
        <f t="shared" si="82"/>
        <v/>
      </c>
      <c r="D99" s="20" t="str">
        <f t="shared" si="58"/>
        <v/>
      </c>
      <c r="E99" s="155" t="s">
        <v>296</v>
      </c>
      <c r="F99" s="205">
        <f>Decsheets!$V$11</f>
        <v>0</v>
      </c>
      <c r="G99" s="12"/>
      <c r="H99" s="12"/>
      <c r="I99" s="22"/>
      <c r="J99" s="18" t="str">
        <f t="shared" si="83"/>
        <v/>
      </c>
      <c r="K99" s="18" t="str">
        <f t="shared" si="83"/>
        <v/>
      </c>
      <c r="L99" s="18" t="str">
        <f t="shared" si="83"/>
        <v/>
      </c>
      <c r="M99" s="18" t="str">
        <f t="shared" si="83"/>
        <v/>
      </c>
      <c r="N99" s="18" t="str">
        <f t="shared" si="83"/>
        <v/>
      </c>
      <c r="O99" s="18" t="str">
        <f t="shared" si="83"/>
        <v/>
      </c>
      <c r="P99" s="18" t="str">
        <f t="shared" si="83"/>
        <v/>
      </c>
      <c r="Q99" s="18" t="str">
        <f t="shared" si="83"/>
        <v/>
      </c>
      <c r="R99" s="18">
        <f>SUM(Decsheets!$V$5:$V$12)-(SUM(J93:P99))</f>
        <v>3</v>
      </c>
      <c r="S99" s="12"/>
      <c r="T99" s="2"/>
      <c r="U99" s="2"/>
      <c r="V99" s="2"/>
      <c r="W99" s="169" t="s">
        <v>364</v>
      </c>
      <c r="X99" s="169"/>
      <c r="Y99" s="201"/>
      <c r="Z99" s="169"/>
      <c r="AA99" s="169" t="s">
        <v>365</v>
      </c>
      <c r="AB99" s="169"/>
      <c r="AC99" s="201"/>
      <c r="AD99" s="2"/>
      <c r="AE99" s="2"/>
    </row>
    <row r="100" spans="1:31" s="2" customFormat="1" x14ac:dyDescent="0.35">
      <c r="A100" s="28" t="s">
        <v>7</v>
      </c>
      <c r="B100" s="76"/>
      <c r="C100" s="23" t="s">
        <v>124</v>
      </c>
      <c r="D100" s="26"/>
      <c r="E100" s="186" t="s">
        <v>296</v>
      </c>
      <c r="F100" s="144"/>
      <c r="G100" s="12"/>
      <c r="H100" s="12"/>
      <c r="I100" s="12"/>
      <c r="J100" s="18"/>
      <c r="K100" s="18"/>
      <c r="L100" s="18"/>
      <c r="M100" s="18"/>
      <c r="N100" s="18"/>
      <c r="O100" s="18"/>
      <c r="P100" s="18"/>
      <c r="Q100" s="18"/>
      <c r="R100" s="18"/>
      <c r="S100" s="12" t="s">
        <v>36</v>
      </c>
      <c r="W100" s="169" t="str">
        <f t="shared" ref="W100:W106" si="84">$C157</f>
        <v>Eddie Johnson</v>
      </c>
      <c r="X100" s="169" t="str">
        <f t="shared" ref="X100:X106" si="85">$D157</f>
        <v>St Albans</v>
      </c>
      <c r="Y100" s="201">
        <f t="shared" ref="Y100:Y106" si="86">$E157</f>
        <v>24.35</v>
      </c>
      <c r="Z100" s="169"/>
      <c r="AA100" s="169" t="str">
        <f t="shared" ref="AA100:AA106" si="87">$C165</f>
        <v>Sonny McKeich</v>
      </c>
      <c r="AB100" s="169" t="str">
        <f t="shared" ref="AB100:AB106" si="88">$D165</f>
        <v>Dacorum &amp; T</v>
      </c>
      <c r="AC100" s="201">
        <f t="shared" ref="AC100:AC106" si="89">$E165</f>
        <v>13.7</v>
      </c>
    </row>
    <row r="101" spans="1:31" x14ac:dyDescent="0.35">
      <c r="A101" s="19" t="s">
        <v>432</v>
      </c>
      <c r="B101" s="77">
        <v>1</v>
      </c>
      <c r="C101" s="20" t="str">
        <f t="shared" ref="C101:C107" si="90">IF(A101="","",VLOOKUP($A$100,IF(LEN(A101)=2,U13BB,U13BA),VLOOKUP(LEFT(A101,1),club,6,FALSE),FALSE))</f>
        <v>Ethan Ogilvie</v>
      </c>
      <c r="D101" s="20" t="str">
        <f t="shared" si="58"/>
        <v>Dacorum &amp; T</v>
      </c>
      <c r="E101" s="155">
        <v>1.25</v>
      </c>
      <c r="F101" s="205">
        <f>Decsheets!$V$5</f>
        <v>6</v>
      </c>
      <c r="G101" s="12"/>
      <c r="H101" s="12"/>
      <c r="I101" s="22"/>
      <c r="J101" s="18" t="str">
        <f t="shared" ref="J101:Q107" si="91">IF($A101="","",IF(LEFT($A101,1)=J$12,$F101,""))</f>
        <v/>
      </c>
      <c r="K101" s="18" t="str">
        <f t="shared" si="91"/>
        <v/>
      </c>
      <c r="L101" s="18" t="str">
        <f t="shared" si="91"/>
        <v/>
      </c>
      <c r="M101" s="18">
        <f t="shared" si="91"/>
        <v>6</v>
      </c>
      <c r="N101" s="18" t="str">
        <f t="shared" si="91"/>
        <v/>
      </c>
      <c r="O101" s="18" t="str">
        <f t="shared" si="91"/>
        <v/>
      </c>
      <c r="P101" s="18" t="str">
        <f t="shared" si="91"/>
        <v/>
      </c>
      <c r="Q101" s="18" t="str">
        <f t="shared" si="91"/>
        <v/>
      </c>
      <c r="R101" s="18"/>
      <c r="S101" s="12"/>
      <c r="T101" s="2"/>
      <c r="U101" s="2"/>
      <c r="V101" s="2"/>
      <c r="W101" s="169" t="str">
        <f t="shared" si="84"/>
        <v>Aaron Wall</v>
      </c>
      <c r="X101" s="169" t="str">
        <f t="shared" si="85"/>
        <v>Dacorum &amp; T</v>
      </c>
      <c r="Y101" s="201">
        <f t="shared" si="86"/>
        <v>16.170000000000002</v>
      </c>
      <c r="Z101" s="169"/>
      <c r="AA101" s="169" t="str">
        <f t="shared" si="87"/>
        <v>Alexander Sewell</v>
      </c>
      <c r="AB101" s="169" t="str">
        <f t="shared" si="88"/>
        <v>Herts Phoenix</v>
      </c>
      <c r="AC101" s="201">
        <f t="shared" si="89"/>
        <v>11.78</v>
      </c>
      <c r="AD101" s="2"/>
      <c r="AE101" s="2"/>
    </row>
    <row r="102" spans="1:31" x14ac:dyDescent="0.35">
      <c r="A102" s="19" t="s">
        <v>823</v>
      </c>
      <c r="B102" s="77">
        <v>2</v>
      </c>
      <c r="C102" s="20" t="str">
        <f t="shared" si="90"/>
        <v>Terence Junior Williams</v>
      </c>
      <c r="D102" s="20" t="str">
        <f t="shared" si="58"/>
        <v>St Albans</v>
      </c>
      <c r="E102" s="155">
        <v>1.2</v>
      </c>
      <c r="F102" s="205">
        <f>Decsheets!$V$6</f>
        <v>5</v>
      </c>
      <c r="G102" s="12"/>
      <c r="H102" s="12"/>
      <c r="I102" s="206" t="s">
        <v>381</v>
      </c>
      <c r="J102" s="18">
        <f t="shared" si="91"/>
        <v>5</v>
      </c>
      <c r="K102" s="18" t="str">
        <f t="shared" si="91"/>
        <v/>
      </c>
      <c r="L102" s="18" t="str">
        <f t="shared" si="91"/>
        <v/>
      </c>
      <c r="M102" s="18" t="str">
        <f t="shared" si="91"/>
        <v/>
      </c>
      <c r="N102" s="18" t="str">
        <f t="shared" si="91"/>
        <v/>
      </c>
      <c r="O102" s="18" t="str">
        <f t="shared" si="91"/>
        <v/>
      </c>
      <c r="P102" s="18" t="str">
        <f t="shared" si="91"/>
        <v/>
      </c>
      <c r="Q102" s="18" t="str">
        <f t="shared" si="91"/>
        <v/>
      </c>
      <c r="R102" s="18"/>
      <c r="S102" s="12"/>
      <c r="T102" s="2"/>
      <c r="U102" s="2"/>
      <c r="V102" s="2"/>
      <c r="W102" s="169" t="str">
        <f t="shared" si="84"/>
        <v>Charlie Cutler</v>
      </c>
      <c r="X102" s="169" t="str">
        <f t="shared" si="85"/>
        <v>Shaftesbury</v>
      </c>
      <c r="Y102" s="201">
        <f t="shared" si="86"/>
        <v>15.03</v>
      </c>
      <c r="Z102" s="169"/>
      <c r="AA102" s="169" t="str">
        <f t="shared" si="87"/>
        <v/>
      </c>
      <c r="AB102" s="169" t="str">
        <f t="shared" si="88"/>
        <v/>
      </c>
      <c r="AC102" s="201" t="str">
        <f t="shared" si="89"/>
        <v>.</v>
      </c>
      <c r="AD102" s="2"/>
      <c r="AE102" s="2"/>
    </row>
    <row r="103" spans="1:31" x14ac:dyDescent="0.35">
      <c r="A103" s="19"/>
      <c r="B103" s="77">
        <v>3</v>
      </c>
      <c r="C103" s="20" t="str">
        <f t="shared" si="90"/>
        <v/>
      </c>
      <c r="D103" s="20" t="str">
        <f t="shared" si="58"/>
        <v/>
      </c>
      <c r="E103" s="155" t="s">
        <v>296</v>
      </c>
      <c r="F103" s="205">
        <f>Decsheets!$V$7</f>
        <v>4</v>
      </c>
      <c r="G103" s="12"/>
      <c r="H103" s="12"/>
      <c r="I103" s="206" t="s">
        <v>382</v>
      </c>
      <c r="J103" s="18" t="str">
        <f t="shared" si="91"/>
        <v/>
      </c>
      <c r="K103" s="18" t="str">
        <f t="shared" si="91"/>
        <v/>
      </c>
      <c r="L103" s="18" t="str">
        <f t="shared" si="91"/>
        <v/>
      </c>
      <c r="M103" s="18" t="str">
        <f t="shared" si="91"/>
        <v/>
      </c>
      <c r="N103" s="18" t="str">
        <f t="shared" si="91"/>
        <v/>
      </c>
      <c r="O103" s="18" t="str">
        <f t="shared" si="91"/>
        <v/>
      </c>
      <c r="P103" s="18" t="str">
        <f t="shared" si="91"/>
        <v/>
      </c>
      <c r="Q103" s="18" t="str">
        <f t="shared" si="91"/>
        <v/>
      </c>
      <c r="R103" s="18"/>
      <c r="S103" s="12"/>
      <c r="T103" s="2"/>
      <c r="U103" s="2"/>
      <c r="V103" s="2"/>
      <c r="W103" s="169" t="str">
        <f t="shared" si="84"/>
        <v>Luke Pietersen</v>
      </c>
      <c r="X103" s="169" t="str">
        <f t="shared" si="85"/>
        <v>Herts Phoenix</v>
      </c>
      <c r="Y103" s="201">
        <f t="shared" si="86"/>
        <v>14.95</v>
      </c>
      <c r="Z103" s="169"/>
      <c r="AA103" s="169" t="str">
        <f t="shared" si="87"/>
        <v/>
      </c>
      <c r="AB103" s="169" t="str">
        <f t="shared" si="88"/>
        <v/>
      </c>
      <c r="AC103" s="201" t="str">
        <f t="shared" si="89"/>
        <v>.</v>
      </c>
      <c r="AD103" s="2"/>
      <c r="AE103" s="2"/>
    </row>
    <row r="104" spans="1:31" x14ac:dyDescent="0.35">
      <c r="A104" s="19"/>
      <c r="B104" s="77" t="s">
        <v>23</v>
      </c>
      <c r="C104" s="20" t="str">
        <f t="shared" si="90"/>
        <v/>
      </c>
      <c r="D104" s="20" t="str">
        <f t="shared" si="58"/>
        <v/>
      </c>
      <c r="E104" s="155" t="s">
        <v>296</v>
      </c>
      <c r="F104" s="205">
        <f>Decsheets!$V$8</f>
        <v>3</v>
      </c>
      <c r="G104" s="12"/>
      <c r="H104" s="12"/>
      <c r="I104" s="206" t="s">
        <v>385</v>
      </c>
      <c r="J104" s="18" t="str">
        <f t="shared" si="91"/>
        <v/>
      </c>
      <c r="K104" s="18" t="str">
        <f t="shared" si="91"/>
        <v/>
      </c>
      <c r="L104" s="18" t="str">
        <f t="shared" si="91"/>
        <v/>
      </c>
      <c r="M104" s="18" t="str">
        <f t="shared" si="91"/>
        <v/>
      </c>
      <c r="N104" s="18" t="str">
        <f t="shared" si="91"/>
        <v/>
      </c>
      <c r="O104" s="18" t="str">
        <f t="shared" si="91"/>
        <v/>
      </c>
      <c r="P104" s="18" t="str">
        <f t="shared" si="91"/>
        <v/>
      </c>
      <c r="Q104" s="18" t="str">
        <f t="shared" si="91"/>
        <v/>
      </c>
      <c r="R104" s="18"/>
      <c r="S104" s="12"/>
      <c r="T104" s="2"/>
      <c r="U104" s="2"/>
      <c r="V104" s="2"/>
      <c r="W104" s="169" t="str">
        <f t="shared" si="84"/>
        <v/>
      </c>
      <c r="X104" s="169" t="str">
        <f t="shared" si="85"/>
        <v/>
      </c>
      <c r="Y104" s="201" t="str">
        <f t="shared" si="86"/>
        <v>.</v>
      </c>
      <c r="Z104" s="169"/>
      <c r="AA104" s="169" t="str">
        <f t="shared" si="87"/>
        <v/>
      </c>
      <c r="AB104" s="169" t="str">
        <f t="shared" si="88"/>
        <v/>
      </c>
      <c r="AC104" s="201" t="str">
        <f t="shared" si="89"/>
        <v>.</v>
      </c>
      <c r="AD104" s="2"/>
      <c r="AE104" s="2"/>
    </row>
    <row r="105" spans="1:31" x14ac:dyDescent="0.35">
      <c r="A105" s="19"/>
      <c r="B105" s="77" t="s">
        <v>24</v>
      </c>
      <c r="C105" s="20" t="str">
        <f t="shared" si="90"/>
        <v/>
      </c>
      <c r="D105" s="20" t="str">
        <f t="shared" si="58"/>
        <v/>
      </c>
      <c r="E105" s="155" t="s">
        <v>296</v>
      </c>
      <c r="F105" s="205">
        <f>Decsheets!$V$9</f>
        <v>2</v>
      </c>
      <c r="G105" s="12"/>
      <c r="H105" s="12"/>
      <c r="I105" s="206" t="s">
        <v>386</v>
      </c>
      <c r="J105" s="18" t="str">
        <f t="shared" si="91"/>
        <v/>
      </c>
      <c r="K105" s="18" t="str">
        <f t="shared" si="91"/>
        <v/>
      </c>
      <c r="L105" s="18" t="str">
        <f t="shared" si="91"/>
        <v/>
      </c>
      <c r="M105" s="18" t="str">
        <f t="shared" si="91"/>
        <v/>
      </c>
      <c r="N105" s="18" t="str">
        <f t="shared" si="91"/>
        <v/>
      </c>
      <c r="O105" s="18" t="str">
        <f t="shared" si="91"/>
        <v/>
      </c>
      <c r="P105" s="18" t="str">
        <f t="shared" si="91"/>
        <v/>
      </c>
      <c r="Q105" s="18" t="str">
        <f t="shared" si="91"/>
        <v/>
      </c>
      <c r="R105" s="18"/>
      <c r="S105" s="12"/>
      <c r="T105" s="2"/>
      <c r="U105" s="2"/>
      <c r="V105" s="2"/>
      <c r="W105" s="169" t="str">
        <f t="shared" si="84"/>
        <v/>
      </c>
      <c r="X105" s="169" t="str">
        <f t="shared" si="85"/>
        <v/>
      </c>
      <c r="Y105" s="201" t="str">
        <f t="shared" si="86"/>
        <v>.</v>
      </c>
      <c r="Z105" s="169"/>
      <c r="AA105" s="169" t="str">
        <f t="shared" si="87"/>
        <v/>
      </c>
      <c r="AB105" s="169" t="str">
        <f t="shared" si="88"/>
        <v/>
      </c>
      <c r="AC105" s="201" t="str">
        <f t="shared" si="89"/>
        <v>.</v>
      </c>
      <c r="AD105" s="2"/>
      <c r="AE105" s="2"/>
    </row>
    <row r="106" spans="1:31" x14ac:dyDescent="0.35">
      <c r="A106" s="19"/>
      <c r="B106" s="77" t="s">
        <v>25</v>
      </c>
      <c r="C106" s="20" t="str">
        <f t="shared" si="90"/>
        <v/>
      </c>
      <c r="D106" s="20" t="str">
        <f t="shared" si="58"/>
        <v/>
      </c>
      <c r="E106" s="155" t="s">
        <v>296</v>
      </c>
      <c r="F106" s="205">
        <f>Decsheets!$V$10</f>
        <v>1</v>
      </c>
      <c r="G106" s="12"/>
      <c r="H106" s="12"/>
      <c r="I106" s="206"/>
      <c r="J106" s="18" t="str">
        <f t="shared" si="91"/>
        <v/>
      </c>
      <c r="K106" s="18" t="str">
        <f t="shared" si="91"/>
        <v/>
      </c>
      <c r="L106" s="18" t="str">
        <f t="shared" si="91"/>
        <v/>
      </c>
      <c r="M106" s="18" t="str">
        <f t="shared" si="91"/>
        <v/>
      </c>
      <c r="N106" s="18" t="str">
        <f t="shared" si="91"/>
        <v/>
      </c>
      <c r="O106" s="18" t="str">
        <f t="shared" si="91"/>
        <v/>
      </c>
      <c r="P106" s="18" t="str">
        <f t="shared" si="91"/>
        <v/>
      </c>
      <c r="Q106" s="18" t="str">
        <f t="shared" si="91"/>
        <v/>
      </c>
      <c r="R106" s="18"/>
      <c r="S106" s="12"/>
      <c r="T106" s="2"/>
      <c r="U106" s="2"/>
      <c r="V106" s="2"/>
      <c r="W106" s="169" t="str">
        <f t="shared" si="84"/>
        <v/>
      </c>
      <c r="X106" s="169" t="str">
        <f t="shared" si="85"/>
        <v/>
      </c>
      <c r="Y106" s="201" t="str">
        <f t="shared" si="86"/>
        <v>.</v>
      </c>
      <c r="Z106" s="169"/>
      <c r="AA106" s="169" t="str">
        <f t="shared" si="87"/>
        <v/>
      </c>
      <c r="AB106" s="169" t="str">
        <f t="shared" si="88"/>
        <v/>
      </c>
      <c r="AC106" s="201" t="str">
        <f t="shared" si="89"/>
        <v>.</v>
      </c>
      <c r="AD106" s="2"/>
      <c r="AE106" s="2"/>
    </row>
    <row r="107" spans="1:31" x14ac:dyDescent="0.35">
      <c r="A107" s="19"/>
      <c r="B107" s="77" t="s">
        <v>26</v>
      </c>
      <c r="C107" s="20" t="str">
        <f t="shared" si="90"/>
        <v/>
      </c>
      <c r="D107" s="20" t="str">
        <f t="shared" si="58"/>
        <v/>
      </c>
      <c r="E107" s="155" t="s">
        <v>296</v>
      </c>
      <c r="F107" s="205">
        <f>Decsheets!$V$11</f>
        <v>0</v>
      </c>
      <c r="G107" s="12"/>
      <c r="H107" s="12"/>
      <c r="I107" s="206"/>
      <c r="J107" s="18" t="str">
        <f t="shared" si="91"/>
        <v/>
      </c>
      <c r="K107" s="18" t="str">
        <f t="shared" si="91"/>
        <v/>
      </c>
      <c r="L107" s="18" t="str">
        <f t="shared" si="91"/>
        <v/>
      </c>
      <c r="M107" s="18" t="str">
        <f t="shared" si="91"/>
        <v/>
      </c>
      <c r="N107" s="18" t="str">
        <f t="shared" si="91"/>
        <v/>
      </c>
      <c r="O107" s="18" t="str">
        <f t="shared" si="91"/>
        <v/>
      </c>
      <c r="P107" s="18" t="str">
        <f t="shared" si="91"/>
        <v/>
      </c>
      <c r="Q107" s="18" t="str">
        <f t="shared" si="91"/>
        <v/>
      </c>
      <c r="R107" s="18">
        <f>SUM(Decsheets!$V$5:$V$12)-(SUM(J101:P107))</f>
        <v>10</v>
      </c>
      <c r="S107" s="1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</row>
    <row r="108" spans="1:31" s="2" customFormat="1" x14ac:dyDescent="0.35">
      <c r="A108" s="28" t="s">
        <v>8</v>
      </c>
      <c r="B108" s="76"/>
      <c r="C108" s="23" t="s">
        <v>125</v>
      </c>
      <c r="D108" s="26"/>
      <c r="E108" s="186" t="s">
        <v>296</v>
      </c>
      <c r="F108" s="144"/>
      <c r="H108" s="12"/>
      <c r="I108" s="207"/>
      <c r="J108" s="18"/>
      <c r="K108" s="18"/>
      <c r="L108" s="18"/>
      <c r="M108" s="18"/>
      <c r="N108" s="18"/>
      <c r="O108" s="18"/>
      <c r="P108" s="18"/>
      <c r="Q108" s="18"/>
      <c r="R108" s="18"/>
      <c r="S108" s="12" t="s">
        <v>37</v>
      </c>
    </row>
    <row r="109" spans="1:31" x14ac:dyDescent="0.35">
      <c r="A109" s="19" t="s">
        <v>823</v>
      </c>
      <c r="B109" s="77">
        <v>1</v>
      </c>
      <c r="C109" s="20" t="str">
        <f t="shared" ref="C109:C115" si="92">IF(A109="","",VLOOKUP($A$108,IF(LEN(A109)=2,U13BB,U13BA),VLOOKUP(LEFT(A109,1),club,6,FALSE),FALSE))</f>
        <v>Luke Carlin</v>
      </c>
      <c r="D109" s="20" t="str">
        <f t="shared" si="58"/>
        <v>St Albans</v>
      </c>
      <c r="E109" s="155">
        <v>4.18</v>
      </c>
      <c r="F109" s="146">
        <f>Decsheets!$V$5</f>
        <v>6</v>
      </c>
      <c r="G109" s="2"/>
      <c r="H109" s="12"/>
      <c r="I109" s="206"/>
      <c r="J109" s="18">
        <f t="shared" ref="J109:Q115" si="93">IF($A109="","",IF(LEFT($A109,1)=J$12,$F109,""))</f>
        <v>6</v>
      </c>
      <c r="K109" s="18" t="str">
        <f t="shared" si="93"/>
        <v/>
      </c>
      <c r="L109" s="18" t="str">
        <f t="shared" si="93"/>
        <v/>
      </c>
      <c r="M109" s="18" t="str">
        <f t="shared" si="93"/>
        <v/>
      </c>
      <c r="N109" s="18" t="str">
        <f t="shared" si="93"/>
        <v/>
      </c>
      <c r="O109" s="18" t="str">
        <f t="shared" si="93"/>
        <v/>
      </c>
      <c r="P109" s="18" t="str">
        <f t="shared" si="93"/>
        <v/>
      </c>
      <c r="Q109" s="18" t="str">
        <f t="shared" si="93"/>
        <v/>
      </c>
      <c r="R109" s="18"/>
      <c r="S109" s="1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</row>
    <row r="110" spans="1:31" x14ac:dyDescent="0.35">
      <c r="A110" s="19" t="s">
        <v>430</v>
      </c>
      <c r="B110" s="77">
        <v>2</v>
      </c>
      <c r="C110" s="20" t="str">
        <f t="shared" si="92"/>
        <v>Ryan Senanayake</v>
      </c>
      <c r="D110" s="20" t="str">
        <f t="shared" si="58"/>
        <v>Herts Phoenix</v>
      </c>
      <c r="E110" s="155">
        <v>4.1500000000000004</v>
      </c>
      <c r="F110" s="146">
        <f>Decsheets!$V$6</f>
        <v>5</v>
      </c>
      <c r="G110" s="2"/>
      <c r="H110" s="12"/>
      <c r="J110" s="18" t="str">
        <f t="shared" si="93"/>
        <v/>
      </c>
      <c r="K110" s="18" t="str">
        <f t="shared" si="93"/>
        <v/>
      </c>
      <c r="L110" s="18">
        <f t="shared" si="93"/>
        <v>5</v>
      </c>
      <c r="M110" s="18" t="str">
        <f t="shared" si="93"/>
        <v/>
      </c>
      <c r="N110" s="18" t="str">
        <f t="shared" si="93"/>
        <v/>
      </c>
      <c r="O110" s="18" t="str">
        <f t="shared" si="93"/>
        <v/>
      </c>
      <c r="P110" s="18" t="str">
        <f t="shared" si="93"/>
        <v/>
      </c>
      <c r="Q110" s="18" t="str">
        <f t="shared" si="93"/>
        <v/>
      </c>
      <c r="R110" s="18"/>
      <c r="S110" s="1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</row>
    <row r="111" spans="1:31" x14ac:dyDescent="0.35">
      <c r="A111" s="19" t="s">
        <v>432</v>
      </c>
      <c r="B111" s="77">
        <v>3</v>
      </c>
      <c r="C111" s="20" t="str">
        <f t="shared" si="92"/>
        <v>Ethan Ogilvie</v>
      </c>
      <c r="D111" s="20" t="str">
        <f t="shared" si="58"/>
        <v>Dacorum &amp; T</v>
      </c>
      <c r="E111" s="155">
        <v>3.91</v>
      </c>
      <c r="F111" s="146">
        <f>Decsheets!$V$7</f>
        <v>4</v>
      </c>
      <c r="G111" s="2"/>
      <c r="H111" s="12"/>
      <c r="J111" s="18" t="str">
        <f t="shared" si="93"/>
        <v/>
      </c>
      <c r="K111" s="18" t="str">
        <f t="shared" si="93"/>
        <v/>
      </c>
      <c r="L111" s="18" t="str">
        <f t="shared" si="93"/>
        <v/>
      </c>
      <c r="M111" s="18">
        <f t="shared" si="93"/>
        <v>4</v>
      </c>
      <c r="N111" s="18" t="str">
        <f t="shared" si="93"/>
        <v/>
      </c>
      <c r="O111" s="18" t="str">
        <f t="shared" si="93"/>
        <v/>
      </c>
      <c r="P111" s="18" t="str">
        <f t="shared" si="93"/>
        <v/>
      </c>
      <c r="Q111" s="18" t="str">
        <f t="shared" si="93"/>
        <v/>
      </c>
      <c r="R111" s="18"/>
      <c r="S111" s="1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</row>
    <row r="112" spans="1:31" x14ac:dyDescent="0.35">
      <c r="A112" s="19" t="s">
        <v>434</v>
      </c>
      <c r="B112" s="77" t="s">
        <v>23</v>
      </c>
      <c r="C112" s="20" t="str">
        <f t="shared" si="92"/>
        <v>Jimi Adu</v>
      </c>
      <c r="D112" s="20" t="str">
        <f t="shared" si="58"/>
        <v>Shaftesbury</v>
      </c>
      <c r="E112" s="155">
        <v>3.24</v>
      </c>
      <c r="F112" s="146">
        <f>Decsheets!$V$8</f>
        <v>3</v>
      </c>
      <c r="G112" s="2"/>
      <c r="H112" s="12"/>
      <c r="J112" s="18" t="str">
        <f t="shared" si="93"/>
        <v/>
      </c>
      <c r="K112" s="18" t="str">
        <f t="shared" si="93"/>
        <v/>
      </c>
      <c r="L112" s="18" t="str">
        <f t="shared" si="93"/>
        <v/>
      </c>
      <c r="M112" s="18" t="str">
        <f t="shared" si="93"/>
        <v/>
      </c>
      <c r="N112" s="18">
        <f t="shared" si="93"/>
        <v>3</v>
      </c>
      <c r="O112" s="18" t="str">
        <f t="shared" si="93"/>
        <v/>
      </c>
      <c r="P112" s="18" t="str">
        <f t="shared" si="93"/>
        <v/>
      </c>
      <c r="Q112" s="18" t="str">
        <f t="shared" si="93"/>
        <v/>
      </c>
      <c r="R112" s="18"/>
      <c r="S112" s="1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</row>
    <row r="113" spans="1:31" x14ac:dyDescent="0.35">
      <c r="A113" s="19"/>
      <c r="B113" s="77" t="s">
        <v>24</v>
      </c>
      <c r="C113" s="20" t="str">
        <f t="shared" si="92"/>
        <v/>
      </c>
      <c r="D113" s="20" t="str">
        <f t="shared" si="58"/>
        <v/>
      </c>
      <c r="E113" s="155" t="s">
        <v>296</v>
      </c>
      <c r="F113" s="146">
        <f>Decsheets!$V$9</f>
        <v>2</v>
      </c>
      <c r="G113" s="2"/>
      <c r="H113" s="12"/>
      <c r="J113" s="18" t="str">
        <f t="shared" si="93"/>
        <v/>
      </c>
      <c r="K113" s="18" t="str">
        <f t="shared" si="93"/>
        <v/>
      </c>
      <c r="L113" s="18" t="str">
        <f t="shared" si="93"/>
        <v/>
      </c>
      <c r="M113" s="18" t="str">
        <f t="shared" si="93"/>
        <v/>
      </c>
      <c r="N113" s="18" t="str">
        <f t="shared" si="93"/>
        <v/>
      </c>
      <c r="O113" s="18" t="str">
        <f t="shared" si="93"/>
        <v/>
      </c>
      <c r="P113" s="18" t="str">
        <f t="shared" si="93"/>
        <v/>
      </c>
      <c r="Q113" s="18" t="str">
        <f t="shared" si="93"/>
        <v/>
      </c>
      <c r="R113" s="18"/>
      <c r="S113" s="1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</row>
    <row r="114" spans="1:31" x14ac:dyDescent="0.35">
      <c r="A114" s="19"/>
      <c r="B114" s="77" t="s">
        <v>25</v>
      </c>
      <c r="C114" s="20" t="str">
        <f t="shared" si="92"/>
        <v/>
      </c>
      <c r="D114" s="20" t="str">
        <f t="shared" si="58"/>
        <v/>
      </c>
      <c r="E114" s="155" t="s">
        <v>296</v>
      </c>
      <c r="F114" s="146">
        <f>Decsheets!$V$10</f>
        <v>1</v>
      </c>
      <c r="G114" s="2"/>
      <c r="H114" s="12"/>
      <c r="I114" s="22"/>
      <c r="J114" s="18" t="str">
        <f t="shared" si="93"/>
        <v/>
      </c>
      <c r="K114" s="18" t="str">
        <f t="shared" si="93"/>
        <v/>
      </c>
      <c r="L114" s="18" t="str">
        <f t="shared" si="93"/>
        <v/>
      </c>
      <c r="M114" s="18" t="str">
        <f t="shared" si="93"/>
        <v/>
      </c>
      <c r="N114" s="18" t="str">
        <f t="shared" si="93"/>
        <v/>
      </c>
      <c r="O114" s="18" t="str">
        <f t="shared" si="93"/>
        <v/>
      </c>
      <c r="P114" s="18" t="str">
        <f t="shared" si="93"/>
        <v/>
      </c>
      <c r="Q114" s="18" t="str">
        <f t="shared" si="93"/>
        <v/>
      </c>
      <c r="R114" s="18"/>
      <c r="S114" s="1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</row>
    <row r="115" spans="1:31" x14ac:dyDescent="0.35">
      <c r="A115" s="19"/>
      <c r="B115" s="77" t="s">
        <v>26</v>
      </c>
      <c r="C115" s="20" t="str">
        <f t="shared" si="92"/>
        <v/>
      </c>
      <c r="D115" s="20" t="str">
        <f t="shared" si="58"/>
        <v/>
      </c>
      <c r="E115" s="155" t="s">
        <v>296</v>
      </c>
      <c r="F115" s="146">
        <f>Decsheets!$V$11</f>
        <v>0</v>
      </c>
      <c r="G115" s="2"/>
      <c r="H115" s="12"/>
      <c r="I115" s="22"/>
      <c r="J115" s="18" t="str">
        <f t="shared" si="93"/>
        <v/>
      </c>
      <c r="K115" s="18" t="str">
        <f t="shared" si="93"/>
        <v/>
      </c>
      <c r="L115" s="18" t="str">
        <f t="shared" si="93"/>
        <v/>
      </c>
      <c r="M115" s="18" t="str">
        <f t="shared" si="93"/>
        <v/>
      </c>
      <c r="N115" s="18" t="str">
        <f t="shared" si="93"/>
        <v/>
      </c>
      <c r="O115" s="18" t="str">
        <f t="shared" si="93"/>
        <v/>
      </c>
      <c r="P115" s="18" t="str">
        <f t="shared" si="93"/>
        <v/>
      </c>
      <c r="Q115" s="18" t="str">
        <f t="shared" si="93"/>
        <v/>
      </c>
      <c r="R115" s="18">
        <f>SUM(Decsheets!$V$5:$V$12)-(SUM(J109:P115))</f>
        <v>3</v>
      </c>
      <c r="S115" s="1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</row>
    <row r="116" spans="1:31" s="2" customFormat="1" x14ac:dyDescent="0.35">
      <c r="A116" s="28" t="s">
        <v>8</v>
      </c>
      <c r="B116" s="76"/>
      <c r="C116" s="23" t="s">
        <v>126</v>
      </c>
      <c r="D116" s="26"/>
      <c r="E116" s="186" t="s">
        <v>296</v>
      </c>
      <c r="F116" s="144"/>
      <c r="H116" s="12"/>
      <c r="I116" s="12"/>
      <c r="J116" s="18"/>
      <c r="K116" s="18"/>
      <c r="L116" s="18"/>
      <c r="M116" s="18"/>
      <c r="N116" s="18"/>
      <c r="O116" s="18"/>
      <c r="P116" s="18"/>
      <c r="Q116" s="18"/>
      <c r="R116" s="18"/>
      <c r="S116" s="12" t="s">
        <v>38</v>
      </c>
    </row>
    <row r="117" spans="1:31" x14ac:dyDescent="0.35">
      <c r="A117" s="19" t="s">
        <v>425</v>
      </c>
      <c r="B117" s="77">
        <v>1</v>
      </c>
      <c r="C117" s="20" t="str">
        <f t="shared" ref="C117:C123" si="94">IF(A117="","",VLOOKUP($A$116,IF(LEN(A117)=2,U13BB,U13BA),VLOOKUP(LEFT(A117,1),club,6,FALSE),FALSE))</f>
        <v>Ben Taylor</v>
      </c>
      <c r="D117" s="20" t="str">
        <f t="shared" si="58"/>
        <v>St Albans</v>
      </c>
      <c r="E117" s="155">
        <v>4.09</v>
      </c>
      <c r="F117" s="146">
        <f>Decsheets!$V$5</f>
        <v>6</v>
      </c>
      <c r="G117" s="2"/>
      <c r="H117" s="12"/>
      <c r="I117" s="22"/>
      <c r="J117" s="18">
        <f t="shared" ref="J117:Q123" si="95">IF($A117="","",IF(LEFT($A117,1)=J$12,$F117,""))</f>
        <v>6</v>
      </c>
      <c r="K117" s="18" t="str">
        <f t="shared" si="95"/>
        <v/>
      </c>
      <c r="L117" s="18" t="str">
        <f t="shared" si="95"/>
        <v/>
      </c>
      <c r="M117" s="18" t="str">
        <f t="shared" si="95"/>
        <v/>
      </c>
      <c r="N117" s="18" t="str">
        <f t="shared" si="95"/>
        <v/>
      </c>
      <c r="O117" s="18" t="str">
        <f t="shared" si="95"/>
        <v/>
      </c>
      <c r="P117" s="18" t="str">
        <f t="shared" si="95"/>
        <v/>
      </c>
      <c r="Q117" s="18" t="str">
        <f t="shared" si="95"/>
        <v/>
      </c>
      <c r="R117" s="18"/>
      <c r="S117" s="1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</row>
    <row r="118" spans="1:31" x14ac:dyDescent="0.35">
      <c r="A118" s="19" t="s">
        <v>825</v>
      </c>
      <c r="B118" s="77">
        <v>2</v>
      </c>
      <c r="C118" s="20" t="str">
        <f t="shared" si="94"/>
        <v>Archie Seddon</v>
      </c>
      <c r="D118" s="20" t="str">
        <f t="shared" si="58"/>
        <v>Dacorum &amp; T</v>
      </c>
      <c r="E118" s="155">
        <v>3.49</v>
      </c>
      <c r="F118" s="146">
        <f>Decsheets!$V$6</f>
        <v>5</v>
      </c>
      <c r="G118" s="2"/>
      <c r="H118" s="12"/>
      <c r="I118" s="22"/>
      <c r="J118" s="18" t="str">
        <f t="shared" si="95"/>
        <v/>
      </c>
      <c r="K118" s="18" t="str">
        <f t="shared" si="95"/>
        <v/>
      </c>
      <c r="L118" s="18" t="str">
        <f t="shared" si="95"/>
        <v/>
      </c>
      <c r="M118" s="18">
        <f t="shared" si="95"/>
        <v>5</v>
      </c>
      <c r="N118" s="18" t="str">
        <f t="shared" si="95"/>
        <v/>
      </c>
      <c r="O118" s="18" t="str">
        <f t="shared" si="95"/>
        <v/>
      </c>
      <c r="P118" s="18" t="str">
        <f t="shared" si="95"/>
        <v/>
      </c>
      <c r="Q118" s="18" t="str">
        <f t="shared" si="95"/>
        <v/>
      </c>
      <c r="R118" s="18"/>
      <c r="S118" s="1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</row>
    <row r="119" spans="1:31" x14ac:dyDescent="0.35">
      <c r="A119" s="19" t="s">
        <v>821</v>
      </c>
      <c r="B119" s="77">
        <v>3</v>
      </c>
      <c r="C119" s="20" t="str">
        <f t="shared" si="94"/>
        <v>Alexander Abana</v>
      </c>
      <c r="D119" s="20" t="str">
        <f t="shared" si="58"/>
        <v>Herts Phoenix</v>
      </c>
      <c r="E119" s="155">
        <v>3.16</v>
      </c>
      <c r="F119" s="146">
        <f>Decsheets!$V$7</f>
        <v>4</v>
      </c>
      <c r="G119" s="2"/>
      <c r="H119" s="12"/>
      <c r="I119" s="22"/>
      <c r="J119" s="18" t="str">
        <f t="shared" si="95"/>
        <v/>
      </c>
      <c r="K119" s="18" t="str">
        <f t="shared" si="95"/>
        <v/>
      </c>
      <c r="L119" s="18">
        <f t="shared" si="95"/>
        <v>4</v>
      </c>
      <c r="M119" s="18" t="str">
        <f t="shared" si="95"/>
        <v/>
      </c>
      <c r="N119" s="18" t="str">
        <f t="shared" si="95"/>
        <v/>
      </c>
      <c r="O119" s="18" t="str">
        <f t="shared" si="95"/>
        <v/>
      </c>
      <c r="P119" s="18" t="str">
        <f t="shared" si="95"/>
        <v/>
      </c>
      <c r="Q119" s="18" t="str">
        <f t="shared" si="95"/>
        <v/>
      </c>
      <c r="R119" s="18"/>
      <c r="S119" s="1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</row>
    <row r="120" spans="1:31" x14ac:dyDescent="0.35">
      <c r="A120" s="19"/>
      <c r="B120" s="77" t="s">
        <v>23</v>
      </c>
      <c r="C120" s="20" t="str">
        <f t="shared" si="94"/>
        <v/>
      </c>
      <c r="D120" s="20" t="str">
        <f t="shared" si="58"/>
        <v/>
      </c>
      <c r="E120" s="155" t="s">
        <v>296</v>
      </c>
      <c r="F120" s="146">
        <f>Decsheets!$V$8</f>
        <v>3</v>
      </c>
      <c r="G120" s="2"/>
      <c r="H120" s="12"/>
      <c r="I120" s="22"/>
      <c r="J120" s="18" t="str">
        <f t="shared" si="95"/>
        <v/>
      </c>
      <c r="K120" s="18" t="str">
        <f t="shared" si="95"/>
        <v/>
      </c>
      <c r="L120" s="18" t="str">
        <f t="shared" si="95"/>
        <v/>
      </c>
      <c r="M120" s="18" t="str">
        <f t="shared" si="95"/>
        <v/>
      </c>
      <c r="N120" s="18" t="str">
        <f t="shared" si="95"/>
        <v/>
      </c>
      <c r="O120" s="18" t="str">
        <f t="shared" si="95"/>
        <v/>
      </c>
      <c r="P120" s="18" t="str">
        <f t="shared" si="95"/>
        <v/>
      </c>
      <c r="Q120" s="18" t="str">
        <f t="shared" si="95"/>
        <v/>
      </c>
      <c r="R120" s="18"/>
      <c r="S120" s="1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</row>
    <row r="121" spans="1:31" x14ac:dyDescent="0.35">
      <c r="A121" s="19"/>
      <c r="B121" s="77" t="s">
        <v>24</v>
      </c>
      <c r="C121" s="20" t="str">
        <f t="shared" si="94"/>
        <v/>
      </c>
      <c r="D121" s="20" t="str">
        <f t="shared" si="58"/>
        <v/>
      </c>
      <c r="E121" s="155" t="s">
        <v>296</v>
      </c>
      <c r="F121" s="146">
        <f>Decsheets!$V$9</f>
        <v>2</v>
      </c>
      <c r="G121" s="2"/>
      <c r="H121" s="12"/>
      <c r="I121" s="22"/>
      <c r="J121" s="18" t="str">
        <f t="shared" si="95"/>
        <v/>
      </c>
      <c r="K121" s="18" t="str">
        <f t="shared" si="95"/>
        <v/>
      </c>
      <c r="L121" s="18" t="str">
        <f t="shared" si="95"/>
        <v/>
      </c>
      <c r="M121" s="18" t="str">
        <f t="shared" si="95"/>
        <v/>
      </c>
      <c r="N121" s="18" t="str">
        <f t="shared" si="95"/>
        <v/>
      </c>
      <c r="O121" s="18" t="str">
        <f t="shared" si="95"/>
        <v/>
      </c>
      <c r="P121" s="18" t="str">
        <f t="shared" si="95"/>
        <v/>
      </c>
      <c r="Q121" s="18" t="str">
        <f t="shared" si="95"/>
        <v/>
      </c>
      <c r="R121" s="18"/>
      <c r="S121" s="1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</row>
    <row r="122" spans="1:31" x14ac:dyDescent="0.35">
      <c r="A122" s="19"/>
      <c r="B122" s="77" t="s">
        <v>25</v>
      </c>
      <c r="C122" s="20" t="str">
        <f t="shared" si="94"/>
        <v/>
      </c>
      <c r="D122" s="20" t="str">
        <f t="shared" si="58"/>
        <v/>
      </c>
      <c r="E122" s="155" t="s">
        <v>296</v>
      </c>
      <c r="F122" s="146">
        <f>Decsheets!$V$10</f>
        <v>1</v>
      </c>
      <c r="G122" s="2"/>
      <c r="H122" s="12"/>
      <c r="I122" s="22"/>
      <c r="J122" s="18" t="str">
        <f t="shared" si="95"/>
        <v/>
      </c>
      <c r="K122" s="18" t="str">
        <f t="shared" si="95"/>
        <v/>
      </c>
      <c r="L122" s="18" t="str">
        <f t="shared" si="95"/>
        <v/>
      </c>
      <c r="M122" s="18" t="str">
        <f t="shared" si="95"/>
        <v/>
      </c>
      <c r="N122" s="18" t="str">
        <f t="shared" si="95"/>
        <v/>
      </c>
      <c r="O122" s="18" t="str">
        <f t="shared" si="95"/>
        <v/>
      </c>
      <c r="P122" s="18" t="str">
        <f t="shared" si="95"/>
        <v/>
      </c>
      <c r="Q122" s="18" t="str">
        <f t="shared" si="95"/>
        <v/>
      </c>
      <c r="R122" s="18"/>
      <c r="S122" s="1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</row>
    <row r="123" spans="1:31" x14ac:dyDescent="0.35">
      <c r="A123" s="19"/>
      <c r="B123" s="77" t="s">
        <v>26</v>
      </c>
      <c r="C123" s="20" t="str">
        <f t="shared" si="94"/>
        <v/>
      </c>
      <c r="D123" s="20" t="str">
        <f t="shared" si="58"/>
        <v/>
      </c>
      <c r="E123" s="155" t="s">
        <v>296</v>
      </c>
      <c r="F123" s="146">
        <f>Decsheets!$V$11</f>
        <v>0</v>
      </c>
      <c r="G123" s="2"/>
      <c r="H123" s="12"/>
      <c r="I123" s="22"/>
      <c r="J123" s="18" t="str">
        <f t="shared" si="95"/>
        <v/>
      </c>
      <c r="K123" s="18" t="str">
        <f t="shared" si="95"/>
        <v/>
      </c>
      <c r="L123" s="18" t="str">
        <f t="shared" si="95"/>
        <v/>
      </c>
      <c r="M123" s="18" t="str">
        <f t="shared" si="95"/>
        <v/>
      </c>
      <c r="N123" s="18" t="str">
        <f t="shared" si="95"/>
        <v/>
      </c>
      <c r="O123" s="18" t="str">
        <f t="shared" si="95"/>
        <v/>
      </c>
      <c r="P123" s="18" t="str">
        <f t="shared" si="95"/>
        <v/>
      </c>
      <c r="Q123" s="18" t="str">
        <f t="shared" si="95"/>
        <v/>
      </c>
      <c r="R123" s="18">
        <f>SUM(Decsheets!$V$5:$V$12)-(SUM(J117:P123))</f>
        <v>6</v>
      </c>
      <c r="S123" s="1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</row>
    <row r="124" spans="1:31" s="2" customFormat="1" x14ac:dyDescent="0.35">
      <c r="A124" s="28" t="s">
        <v>10</v>
      </c>
      <c r="B124" s="76"/>
      <c r="C124" s="23" t="s">
        <v>127</v>
      </c>
      <c r="D124" s="26"/>
      <c r="E124" s="186" t="s">
        <v>296</v>
      </c>
      <c r="F124" s="144"/>
      <c r="G124" s="12"/>
      <c r="H124" s="12"/>
      <c r="I124" s="12"/>
      <c r="J124" s="18"/>
      <c r="K124" s="18"/>
      <c r="L124" s="18"/>
      <c r="M124" s="18"/>
      <c r="N124" s="18"/>
      <c r="O124" s="18"/>
      <c r="P124" s="18"/>
      <c r="Q124" s="18"/>
      <c r="R124" s="18"/>
      <c r="S124" s="12" t="s">
        <v>41</v>
      </c>
    </row>
    <row r="125" spans="1:31" x14ac:dyDescent="0.35">
      <c r="A125" s="19" t="s">
        <v>430</v>
      </c>
      <c r="B125" s="77">
        <v>1</v>
      </c>
      <c r="C125" s="20" t="str">
        <f t="shared" ref="C125:C131" si="96">IF(A125="","",VLOOKUP($A$124,IF(LEN(A125)=2,U13BB,U13BA),VLOOKUP(LEFT(A125,1),club,6,FALSE),FALSE))</f>
        <v>Zac Asamoah</v>
      </c>
      <c r="D125" s="20" t="str">
        <f t="shared" ref="D125:D163" si="97">IF(A125="","",VLOOKUP(LEFT(A125,1),club,2,FALSE))</f>
        <v>Herts Phoenix</v>
      </c>
      <c r="E125" s="155">
        <v>7.82</v>
      </c>
      <c r="F125" s="146">
        <f>Decsheets!$V$5</f>
        <v>6</v>
      </c>
      <c r="G125" s="12"/>
      <c r="H125" s="12"/>
      <c r="I125" s="22"/>
      <c r="J125" s="18" t="str">
        <f t="shared" ref="J125:Q131" si="98">IF($A125="","",IF(LEFT($A125,1)=J$12,$F125,""))</f>
        <v/>
      </c>
      <c r="K125" s="18" t="str">
        <f t="shared" si="98"/>
        <v/>
      </c>
      <c r="L125" s="18">
        <f t="shared" si="98"/>
        <v>6</v>
      </c>
      <c r="M125" s="18" t="str">
        <f t="shared" si="98"/>
        <v/>
      </c>
      <c r="N125" s="18" t="str">
        <f t="shared" si="98"/>
        <v/>
      </c>
      <c r="O125" s="18" t="str">
        <f t="shared" si="98"/>
        <v/>
      </c>
      <c r="P125" s="18" t="str">
        <f t="shared" si="98"/>
        <v/>
      </c>
      <c r="Q125" s="18" t="str">
        <f t="shared" si="98"/>
        <v/>
      </c>
      <c r="R125" s="18"/>
      <c r="S125" s="1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</row>
    <row r="126" spans="1:31" x14ac:dyDescent="0.35">
      <c r="A126" s="19" t="s">
        <v>432</v>
      </c>
      <c r="B126" s="77">
        <v>2</v>
      </c>
      <c r="C126" s="20" t="str">
        <f t="shared" si="96"/>
        <v>Aaron Wall</v>
      </c>
      <c r="D126" s="20" t="str">
        <f t="shared" si="97"/>
        <v>Dacorum &amp; T</v>
      </c>
      <c r="E126" s="155">
        <v>5.69</v>
      </c>
      <c r="F126" s="146">
        <f>Decsheets!$V$6</f>
        <v>5</v>
      </c>
      <c r="G126" s="12"/>
      <c r="H126" s="12"/>
      <c r="I126" s="22"/>
      <c r="J126" s="18" t="str">
        <f t="shared" si="98"/>
        <v/>
      </c>
      <c r="K126" s="18" t="str">
        <f t="shared" si="98"/>
        <v/>
      </c>
      <c r="L126" s="18" t="str">
        <f t="shared" si="98"/>
        <v/>
      </c>
      <c r="M126" s="18">
        <f t="shared" si="98"/>
        <v>5</v>
      </c>
      <c r="N126" s="18" t="str">
        <f t="shared" si="98"/>
        <v/>
      </c>
      <c r="O126" s="18" t="str">
        <f t="shared" si="98"/>
        <v/>
      </c>
      <c r="P126" s="18" t="str">
        <f t="shared" si="98"/>
        <v/>
      </c>
      <c r="Q126" s="18" t="str">
        <f t="shared" si="98"/>
        <v/>
      </c>
      <c r="R126" s="18"/>
      <c r="S126" s="1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</row>
    <row r="127" spans="1:31" x14ac:dyDescent="0.35">
      <c r="A127" s="19" t="s">
        <v>824</v>
      </c>
      <c r="B127" s="77">
        <v>3</v>
      </c>
      <c r="C127" s="20" t="str">
        <f t="shared" si="96"/>
        <v>Asher Escobar</v>
      </c>
      <c r="D127" s="20" t="str">
        <f t="shared" si="97"/>
        <v>Shaftesbury</v>
      </c>
      <c r="E127" s="155">
        <v>4.95</v>
      </c>
      <c r="F127" s="146">
        <f>Decsheets!$V$7</f>
        <v>4</v>
      </c>
      <c r="G127" s="12"/>
      <c r="H127" s="12"/>
      <c r="I127" s="22"/>
      <c r="J127" s="18" t="str">
        <f t="shared" si="98"/>
        <v/>
      </c>
      <c r="K127" s="18" t="str">
        <f t="shared" si="98"/>
        <v/>
      </c>
      <c r="L127" s="18" t="str">
        <f t="shared" si="98"/>
        <v/>
      </c>
      <c r="M127" s="18" t="str">
        <f t="shared" si="98"/>
        <v/>
      </c>
      <c r="N127" s="18">
        <f t="shared" si="98"/>
        <v>4</v>
      </c>
      <c r="O127" s="18" t="str">
        <f t="shared" si="98"/>
        <v/>
      </c>
      <c r="P127" s="18" t="str">
        <f t="shared" si="98"/>
        <v/>
      </c>
      <c r="Q127" s="18" t="str">
        <f t="shared" si="98"/>
        <v/>
      </c>
      <c r="R127" s="18"/>
      <c r="S127" s="1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</row>
    <row r="128" spans="1:31" x14ac:dyDescent="0.35">
      <c r="A128" s="19"/>
      <c r="B128" s="77" t="s">
        <v>23</v>
      </c>
      <c r="C128" s="20" t="str">
        <f t="shared" si="96"/>
        <v/>
      </c>
      <c r="D128" s="20" t="str">
        <f t="shared" si="97"/>
        <v/>
      </c>
      <c r="E128" s="155" t="s">
        <v>296</v>
      </c>
      <c r="F128" s="146">
        <f>Decsheets!$V$8</f>
        <v>3</v>
      </c>
      <c r="G128" s="12"/>
      <c r="H128" s="12"/>
      <c r="I128" s="22"/>
      <c r="J128" s="18" t="str">
        <f t="shared" si="98"/>
        <v/>
      </c>
      <c r="K128" s="18" t="str">
        <f t="shared" si="98"/>
        <v/>
      </c>
      <c r="L128" s="18" t="str">
        <f t="shared" si="98"/>
        <v/>
      </c>
      <c r="M128" s="18" t="str">
        <f t="shared" si="98"/>
        <v/>
      </c>
      <c r="N128" s="18" t="str">
        <f t="shared" si="98"/>
        <v/>
      </c>
      <c r="O128" s="18" t="str">
        <f t="shared" si="98"/>
        <v/>
      </c>
      <c r="P128" s="18" t="str">
        <f t="shared" si="98"/>
        <v/>
      </c>
      <c r="Q128" s="18" t="str">
        <f t="shared" si="98"/>
        <v/>
      </c>
      <c r="R128" s="18"/>
      <c r="S128" s="1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</row>
    <row r="129" spans="1:31" x14ac:dyDescent="0.35">
      <c r="A129" s="19"/>
      <c r="B129" s="77" t="s">
        <v>24</v>
      </c>
      <c r="C129" s="20" t="str">
        <f t="shared" si="96"/>
        <v/>
      </c>
      <c r="D129" s="20" t="str">
        <f t="shared" si="97"/>
        <v/>
      </c>
      <c r="E129" s="155" t="s">
        <v>296</v>
      </c>
      <c r="F129" s="146">
        <f>Decsheets!$V$9</f>
        <v>2</v>
      </c>
      <c r="G129" s="12"/>
      <c r="H129" s="12"/>
      <c r="I129" s="22"/>
      <c r="J129" s="18" t="str">
        <f t="shared" si="98"/>
        <v/>
      </c>
      <c r="K129" s="18" t="str">
        <f t="shared" si="98"/>
        <v/>
      </c>
      <c r="L129" s="18" t="str">
        <f t="shared" si="98"/>
        <v/>
      </c>
      <c r="M129" s="18" t="str">
        <f t="shared" si="98"/>
        <v/>
      </c>
      <c r="N129" s="18" t="str">
        <f t="shared" si="98"/>
        <v/>
      </c>
      <c r="O129" s="18" t="str">
        <f t="shared" si="98"/>
        <v/>
      </c>
      <c r="P129" s="18" t="str">
        <f t="shared" si="98"/>
        <v/>
      </c>
      <c r="Q129" s="18" t="str">
        <f t="shared" si="98"/>
        <v/>
      </c>
      <c r="R129" s="18"/>
      <c r="S129" s="1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</row>
    <row r="130" spans="1:31" x14ac:dyDescent="0.35">
      <c r="A130" s="19"/>
      <c r="B130" s="77" t="s">
        <v>25</v>
      </c>
      <c r="C130" s="20" t="str">
        <f t="shared" si="96"/>
        <v/>
      </c>
      <c r="D130" s="20" t="str">
        <f t="shared" si="97"/>
        <v/>
      </c>
      <c r="E130" s="155" t="s">
        <v>296</v>
      </c>
      <c r="F130" s="146">
        <f>Decsheets!$V$10</f>
        <v>1</v>
      </c>
      <c r="G130" s="12"/>
      <c r="H130" s="12"/>
      <c r="I130" s="22"/>
      <c r="J130" s="18" t="str">
        <f t="shared" si="98"/>
        <v/>
      </c>
      <c r="K130" s="18" t="str">
        <f t="shared" si="98"/>
        <v/>
      </c>
      <c r="L130" s="18" t="str">
        <f t="shared" si="98"/>
        <v/>
      </c>
      <c r="M130" s="18" t="str">
        <f t="shared" si="98"/>
        <v/>
      </c>
      <c r="N130" s="18" t="str">
        <f t="shared" si="98"/>
        <v/>
      </c>
      <c r="O130" s="18" t="str">
        <f t="shared" si="98"/>
        <v/>
      </c>
      <c r="P130" s="18" t="str">
        <f t="shared" si="98"/>
        <v/>
      </c>
      <c r="Q130" s="18" t="str">
        <f t="shared" si="98"/>
        <v/>
      </c>
      <c r="R130" s="18"/>
      <c r="S130" s="1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</row>
    <row r="131" spans="1:31" x14ac:dyDescent="0.35">
      <c r="A131" s="19"/>
      <c r="B131" s="77" t="s">
        <v>26</v>
      </c>
      <c r="C131" s="20" t="str">
        <f t="shared" si="96"/>
        <v/>
      </c>
      <c r="D131" s="20" t="str">
        <f t="shared" si="97"/>
        <v/>
      </c>
      <c r="E131" s="155" t="s">
        <v>296</v>
      </c>
      <c r="F131" s="146">
        <f>Decsheets!$V$11</f>
        <v>0</v>
      </c>
      <c r="G131" s="12"/>
      <c r="H131" s="12"/>
      <c r="I131" s="22"/>
      <c r="J131" s="18" t="str">
        <f t="shared" si="98"/>
        <v/>
      </c>
      <c r="K131" s="18" t="str">
        <f t="shared" si="98"/>
        <v/>
      </c>
      <c r="L131" s="18" t="str">
        <f t="shared" si="98"/>
        <v/>
      </c>
      <c r="M131" s="18" t="str">
        <f t="shared" si="98"/>
        <v/>
      </c>
      <c r="N131" s="18" t="str">
        <f t="shared" si="98"/>
        <v/>
      </c>
      <c r="O131" s="18" t="str">
        <f t="shared" si="98"/>
        <v/>
      </c>
      <c r="P131" s="18" t="str">
        <f t="shared" si="98"/>
        <v/>
      </c>
      <c r="Q131" s="18" t="str">
        <f t="shared" si="98"/>
        <v/>
      </c>
      <c r="R131" s="18">
        <f>SUM(Decsheets!$V$5:$V$12)-(SUM(J125:P131))</f>
        <v>6</v>
      </c>
      <c r="S131" s="1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</row>
    <row r="132" spans="1:31" s="2" customFormat="1" x14ac:dyDescent="0.35">
      <c r="A132" s="28" t="s">
        <v>10</v>
      </c>
      <c r="B132" s="76"/>
      <c r="C132" s="23" t="s">
        <v>128</v>
      </c>
      <c r="D132" s="26"/>
      <c r="E132" s="186" t="s">
        <v>296</v>
      </c>
      <c r="F132" s="144"/>
      <c r="G132" s="12"/>
      <c r="H132" s="12"/>
      <c r="I132" s="12"/>
      <c r="J132" s="18"/>
      <c r="K132" s="18"/>
      <c r="L132" s="18"/>
      <c r="M132" s="18"/>
      <c r="N132" s="18"/>
      <c r="O132" s="18"/>
      <c r="P132" s="18"/>
      <c r="Q132" s="18"/>
      <c r="R132" s="18"/>
      <c r="S132" s="12" t="s">
        <v>42</v>
      </c>
    </row>
    <row r="133" spans="1:31" x14ac:dyDescent="0.35">
      <c r="A133" s="19" t="s">
        <v>821</v>
      </c>
      <c r="B133" s="77">
        <v>1</v>
      </c>
      <c r="C133" s="20" t="str">
        <f t="shared" ref="C133:C139" si="99">IF(A133="","",VLOOKUP($A$132,IF(LEN(A133)=2,U13BB,U13BA),VLOOKUP(LEFT(A133,1),club,6,FALSE),FALSE))</f>
        <v>Luke Pietersen</v>
      </c>
      <c r="D133" s="20" t="str">
        <f t="shared" si="97"/>
        <v>Herts Phoenix</v>
      </c>
      <c r="E133" s="155">
        <v>6.15</v>
      </c>
      <c r="F133" s="146">
        <f>Decsheets!$V$5</f>
        <v>6</v>
      </c>
      <c r="G133" s="12"/>
      <c r="H133" s="12"/>
      <c r="I133" s="22"/>
      <c r="J133" s="18" t="str">
        <f t="shared" ref="J133:Q139" si="100">IF($A133="","",IF(LEFT($A133,1)=J$12,$F133,""))</f>
        <v/>
      </c>
      <c r="K133" s="18" t="str">
        <f t="shared" si="100"/>
        <v/>
      </c>
      <c r="L133" s="18">
        <f t="shared" si="100"/>
        <v>6</v>
      </c>
      <c r="M133" s="18" t="str">
        <f t="shared" si="100"/>
        <v/>
      </c>
      <c r="N133" s="18" t="str">
        <f t="shared" si="100"/>
        <v/>
      </c>
      <c r="O133" s="18" t="str">
        <f t="shared" si="100"/>
        <v/>
      </c>
      <c r="P133" s="18" t="str">
        <f t="shared" si="100"/>
        <v/>
      </c>
      <c r="Q133" s="18" t="str">
        <f t="shared" si="100"/>
        <v/>
      </c>
      <c r="R133" s="18"/>
      <c r="S133" s="1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</row>
    <row r="134" spans="1:31" x14ac:dyDescent="0.35">
      <c r="A134" s="19" t="s">
        <v>825</v>
      </c>
      <c r="B134" s="77">
        <v>2</v>
      </c>
      <c r="C134" s="20" t="str">
        <f t="shared" si="99"/>
        <v>Jude D’Silva</v>
      </c>
      <c r="D134" s="20" t="str">
        <f t="shared" si="97"/>
        <v>Dacorum &amp; T</v>
      </c>
      <c r="E134" s="155">
        <v>4.1500000000000004</v>
      </c>
      <c r="F134" s="146">
        <f>Decsheets!$V$6</f>
        <v>5</v>
      </c>
      <c r="G134" s="12"/>
      <c r="H134" s="12"/>
      <c r="I134" s="22"/>
      <c r="J134" s="18" t="str">
        <f t="shared" si="100"/>
        <v/>
      </c>
      <c r="K134" s="18" t="str">
        <f t="shared" si="100"/>
        <v/>
      </c>
      <c r="L134" s="18" t="str">
        <f t="shared" si="100"/>
        <v/>
      </c>
      <c r="M134" s="18">
        <f t="shared" si="100"/>
        <v>5</v>
      </c>
      <c r="N134" s="18" t="str">
        <f t="shared" si="100"/>
        <v/>
      </c>
      <c r="O134" s="18" t="str">
        <f t="shared" si="100"/>
        <v/>
      </c>
      <c r="P134" s="18" t="str">
        <f t="shared" si="100"/>
        <v/>
      </c>
      <c r="Q134" s="18" t="str">
        <f t="shared" si="100"/>
        <v/>
      </c>
      <c r="R134" s="18"/>
      <c r="S134" s="1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</row>
    <row r="135" spans="1:31" x14ac:dyDescent="0.35">
      <c r="A135" s="19" t="s">
        <v>434</v>
      </c>
      <c r="B135" s="77">
        <v>3</v>
      </c>
      <c r="C135" s="20" t="str">
        <f t="shared" si="99"/>
        <v>Charlie Cutler</v>
      </c>
      <c r="D135" s="20" t="str">
        <f t="shared" si="97"/>
        <v>Shaftesbury</v>
      </c>
      <c r="E135" s="155">
        <v>3.37</v>
      </c>
      <c r="F135" s="146">
        <f>Decsheets!$V$7</f>
        <v>4</v>
      </c>
      <c r="G135" s="12"/>
      <c r="H135" s="12"/>
      <c r="I135" s="22"/>
      <c r="J135" s="18" t="str">
        <f t="shared" si="100"/>
        <v/>
      </c>
      <c r="K135" s="18" t="str">
        <f t="shared" si="100"/>
        <v/>
      </c>
      <c r="L135" s="18" t="str">
        <f t="shared" si="100"/>
        <v/>
      </c>
      <c r="M135" s="18" t="str">
        <f t="shared" si="100"/>
        <v/>
      </c>
      <c r="N135" s="18">
        <f t="shared" si="100"/>
        <v>4</v>
      </c>
      <c r="O135" s="18" t="str">
        <f t="shared" si="100"/>
        <v/>
      </c>
      <c r="P135" s="18" t="str">
        <f t="shared" si="100"/>
        <v/>
      </c>
      <c r="Q135" s="18" t="str">
        <f t="shared" si="100"/>
        <v/>
      </c>
      <c r="R135" s="18"/>
      <c r="S135" s="1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</row>
    <row r="136" spans="1:31" x14ac:dyDescent="0.35">
      <c r="A136" s="19"/>
      <c r="B136" s="77" t="s">
        <v>23</v>
      </c>
      <c r="C136" s="20" t="str">
        <f t="shared" si="99"/>
        <v/>
      </c>
      <c r="D136" s="20" t="str">
        <f t="shared" si="97"/>
        <v/>
      </c>
      <c r="E136" s="155" t="s">
        <v>296</v>
      </c>
      <c r="F136" s="146">
        <f>Decsheets!$V$8</f>
        <v>3</v>
      </c>
      <c r="G136" s="12"/>
      <c r="H136" s="12"/>
      <c r="I136" s="22"/>
      <c r="J136" s="18" t="str">
        <f t="shared" si="100"/>
        <v/>
      </c>
      <c r="K136" s="18" t="str">
        <f t="shared" si="100"/>
        <v/>
      </c>
      <c r="L136" s="18" t="str">
        <f t="shared" si="100"/>
        <v/>
      </c>
      <c r="M136" s="18" t="str">
        <f t="shared" si="100"/>
        <v/>
      </c>
      <c r="N136" s="18" t="str">
        <f t="shared" si="100"/>
        <v/>
      </c>
      <c r="O136" s="18" t="str">
        <f t="shared" si="100"/>
        <v/>
      </c>
      <c r="P136" s="18" t="str">
        <f t="shared" si="100"/>
        <v/>
      </c>
      <c r="Q136" s="18" t="str">
        <f t="shared" si="100"/>
        <v/>
      </c>
      <c r="R136" s="18"/>
      <c r="S136" s="1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</row>
    <row r="137" spans="1:31" x14ac:dyDescent="0.35">
      <c r="A137" s="19"/>
      <c r="B137" s="77" t="s">
        <v>24</v>
      </c>
      <c r="C137" s="20" t="str">
        <f t="shared" si="99"/>
        <v/>
      </c>
      <c r="D137" s="20" t="str">
        <f t="shared" si="97"/>
        <v/>
      </c>
      <c r="E137" s="155" t="s">
        <v>296</v>
      </c>
      <c r="F137" s="146">
        <f>Decsheets!$V$9</f>
        <v>2</v>
      </c>
      <c r="G137" s="12"/>
      <c r="H137" s="12"/>
      <c r="I137" s="22"/>
      <c r="J137" s="18" t="str">
        <f t="shared" si="100"/>
        <v/>
      </c>
      <c r="K137" s="18" t="str">
        <f t="shared" si="100"/>
        <v/>
      </c>
      <c r="L137" s="18" t="str">
        <f t="shared" si="100"/>
        <v/>
      </c>
      <c r="M137" s="18" t="str">
        <f t="shared" si="100"/>
        <v/>
      </c>
      <c r="N137" s="18" t="str">
        <f t="shared" si="100"/>
        <v/>
      </c>
      <c r="O137" s="18" t="str">
        <f t="shared" si="100"/>
        <v/>
      </c>
      <c r="P137" s="18" t="str">
        <f t="shared" si="100"/>
        <v/>
      </c>
      <c r="Q137" s="18" t="str">
        <f t="shared" si="100"/>
        <v/>
      </c>
      <c r="R137" s="18"/>
      <c r="S137" s="1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</row>
    <row r="138" spans="1:31" x14ac:dyDescent="0.35">
      <c r="A138" s="19"/>
      <c r="B138" s="77" t="s">
        <v>25</v>
      </c>
      <c r="C138" s="20" t="str">
        <f t="shared" si="99"/>
        <v/>
      </c>
      <c r="D138" s="20" t="str">
        <f t="shared" si="97"/>
        <v/>
      </c>
      <c r="E138" s="155" t="s">
        <v>296</v>
      </c>
      <c r="F138" s="146">
        <f>Decsheets!$V$10</f>
        <v>1</v>
      </c>
      <c r="G138" s="12"/>
      <c r="H138" s="12"/>
      <c r="I138" s="22"/>
      <c r="J138" s="18" t="str">
        <f t="shared" si="100"/>
        <v/>
      </c>
      <c r="K138" s="18" t="str">
        <f t="shared" si="100"/>
        <v/>
      </c>
      <c r="L138" s="18" t="str">
        <f t="shared" si="100"/>
        <v/>
      </c>
      <c r="M138" s="18" t="str">
        <f t="shared" si="100"/>
        <v/>
      </c>
      <c r="N138" s="18" t="str">
        <f t="shared" si="100"/>
        <v/>
      </c>
      <c r="O138" s="18" t="str">
        <f t="shared" si="100"/>
        <v/>
      </c>
      <c r="P138" s="18" t="str">
        <f t="shared" si="100"/>
        <v/>
      </c>
      <c r="Q138" s="18" t="str">
        <f t="shared" si="100"/>
        <v/>
      </c>
      <c r="R138" s="18"/>
      <c r="S138" s="1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</row>
    <row r="139" spans="1:31" x14ac:dyDescent="0.35">
      <c r="A139" s="19"/>
      <c r="B139" s="77" t="s">
        <v>26</v>
      </c>
      <c r="C139" s="20" t="str">
        <f t="shared" si="99"/>
        <v/>
      </c>
      <c r="D139" s="20" t="str">
        <f t="shared" si="97"/>
        <v/>
      </c>
      <c r="E139" s="155" t="s">
        <v>296</v>
      </c>
      <c r="F139" s="146">
        <f>Decsheets!$V$11</f>
        <v>0</v>
      </c>
      <c r="G139" s="12"/>
      <c r="H139" s="12"/>
      <c r="I139" s="22"/>
      <c r="J139" s="18" t="str">
        <f t="shared" si="100"/>
        <v/>
      </c>
      <c r="K139" s="18" t="str">
        <f t="shared" si="100"/>
        <v/>
      </c>
      <c r="L139" s="18" t="str">
        <f t="shared" si="100"/>
        <v/>
      </c>
      <c r="M139" s="18" t="str">
        <f t="shared" si="100"/>
        <v/>
      </c>
      <c r="N139" s="18" t="str">
        <f t="shared" si="100"/>
        <v/>
      </c>
      <c r="O139" s="18" t="str">
        <f t="shared" si="100"/>
        <v/>
      </c>
      <c r="P139" s="18" t="str">
        <f t="shared" si="100"/>
        <v/>
      </c>
      <c r="Q139" s="18" t="str">
        <f t="shared" si="100"/>
        <v/>
      </c>
      <c r="R139" s="18">
        <f>SUM(Decsheets!$V$5:$V$12)-(SUM(J133:P139))</f>
        <v>6</v>
      </c>
      <c r="S139" s="1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</row>
    <row r="140" spans="1:31" s="2" customFormat="1" x14ac:dyDescent="0.35">
      <c r="A140" s="28" t="s">
        <v>11</v>
      </c>
      <c r="B140" s="76"/>
      <c r="C140" s="23" t="s">
        <v>129</v>
      </c>
      <c r="D140" s="26"/>
      <c r="E140" s="186" t="s">
        <v>296</v>
      </c>
      <c r="F140" s="144"/>
      <c r="G140" s="12"/>
      <c r="H140" s="12"/>
      <c r="I140" s="12"/>
      <c r="J140" s="18"/>
      <c r="K140" s="18"/>
      <c r="L140" s="18"/>
      <c r="M140" s="18"/>
      <c r="N140" s="18"/>
      <c r="O140" s="18"/>
      <c r="P140" s="18"/>
      <c r="Q140" s="18"/>
      <c r="R140" s="18"/>
      <c r="S140" s="12" t="s">
        <v>43</v>
      </c>
    </row>
    <row r="141" spans="1:31" x14ac:dyDescent="0.35">
      <c r="A141" s="19" t="s">
        <v>432</v>
      </c>
      <c r="B141" s="77">
        <v>1</v>
      </c>
      <c r="C141" s="20" t="str">
        <f t="shared" ref="C141:C147" si="101">IF(A141="","",VLOOKUP($A$140,IF(LEN(A141)=2,U13BB,U13BA),VLOOKUP(LEFT(A141,1),club,6,FALSE),FALSE))</f>
        <v>Harry Webb</v>
      </c>
      <c r="D141" s="20" t="str">
        <f t="shared" si="97"/>
        <v>Dacorum &amp; T</v>
      </c>
      <c r="E141" s="155">
        <v>28.01</v>
      </c>
      <c r="F141" s="146">
        <f>Decsheets!$V$5</f>
        <v>6</v>
      </c>
      <c r="G141" s="12"/>
      <c r="H141" s="12"/>
      <c r="I141" s="22"/>
      <c r="J141" s="18" t="str">
        <f t="shared" ref="J141:Q154" si="102">IF($A141="","",IF(LEFT($A141,1)=J$12,$F141,""))</f>
        <v/>
      </c>
      <c r="K141" s="18" t="str">
        <f t="shared" si="102"/>
        <v/>
      </c>
      <c r="L141" s="18" t="str">
        <f t="shared" si="102"/>
        <v/>
      </c>
      <c r="M141" s="18">
        <f t="shared" si="102"/>
        <v>6</v>
      </c>
      <c r="N141" s="18" t="str">
        <f t="shared" si="102"/>
        <v/>
      </c>
      <c r="O141" s="18" t="str">
        <f t="shared" si="102"/>
        <v/>
      </c>
      <c r="P141" s="18" t="str">
        <f t="shared" si="102"/>
        <v/>
      </c>
      <c r="Q141" s="18" t="str">
        <f t="shared" si="102"/>
        <v/>
      </c>
      <c r="R141" s="18"/>
      <c r="S141" s="1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</row>
    <row r="142" spans="1:31" x14ac:dyDescent="0.35">
      <c r="A142" s="19" t="s">
        <v>425</v>
      </c>
      <c r="B142" s="77">
        <v>2</v>
      </c>
      <c r="C142" s="20" t="str">
        <f t="shared" si="101"/>
        <v>Eddie Johnson</v>
      </c>
      <c r="D142" s="20" t="str">
        <f t="shared" si="97"/>
        <v>St Albans</v>
      </c>
      <c r="E142" s="155">
        <v>13.82</v>
      </c>
      <c r="F142" s="146">
        <f>Decsheets!$V$6</f>
        <v>5</v>
      </c>
      <c r="G142" s="12"/>
      <c r="H142" s="12"/>
      <c r="I142" s="22"/>
      <c r="J142" s="18">
        <f t="shared" si="102"/>
        <v>5</v>
      </c>
      <c r="K142" s="18" t="str">
        <f t="shared" si="102"/>
        <v/>
      </c>
      <c r="L142" s="18" t="str">
        <f t="shared" si="102"/>
        <v/>
      </c>
      <c r="M142" s="18" t="str">
        <f t="shared" si="102"/>
        <v/>
      </c>
      <c r="N142" s="18" t="str">
        <f t="shared" si="102"/>
        <v/>
      </c>
      <c r="O142" s="18" t="str">
        <f t="shared" si="102"/>
        <v/>
      </c>
      <c r="P142" s="18" t="str">
        <f t="shared" si="102"/>
        <v/>
      </c>
      <c r="Q142" s="18" t="str">
        <f t="shared" si="102"/>
        <v/>
      </c>
      <c r="R142" s="18"/>
      <c r="S142" s="1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</row>
    <row r="143" spans="1:31" x14ac:dyDescent="0.35">
      <c r="A143" s="19"/>
      <c r="B143" s="77">
        <v>3</v>
      </c>
      <c r="C143" s="20" t="str">
        <f t="shared" si="101"/>
        <v/>
      </c>
      <c r="D143" s="20" t="str">
        <f t="shared" si="97"/>
        <v/>
      </c>
      <c r="E143" s="155" t="s">
        <v>296</v>
      </c>
      <c r="F143" s="146">
        <f>Decsheets!$V$7</f>
        <v>4</v>
      </c>
      <c r="G143" s="12"/>
      <c r="H143" s="12"/>
      <c r="I143" s="22"/>
      <c r="J143" s="18" t="str">
        <f t="shared" si="102"/>
        <v/>
      </c>
      <c r="K143" s="18" t="str">
        <f t="shared" si="102"/>
        <v/>
      </c>
      <c r="L143" s="18" t="str">
        <f t="shared" si="102"/>
        <v/>
      </c>
      <c r="M143" s="18" t="str">
        <f t="shared" si="102"/>
        <v/>
      </c>
      <c r="N143" s="18" t="str">
        <f t="shared" si="102"/>
        <v/>
      </c>
      <c r="O143" s="18" t="str">
        <f t="shared" si="102"/>
        <v/>
      </c>
      <c r="P143" s="18" t="str">
        <f t="shared" si="102"/>
        <v/>
      </c>
      <c r="Q143" s="18" t="str">
        <f t="shared" si="102"/>
        <v/>
      </c>
      <c r="R143" s="18"/>
      <c r="S143" s="1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</row>
    <row r="144" spans="1:31" x14ac:dyDescent="0.35">
      <c r="A144" s="19"/>
      <c r="B144" s="77" t="s">
        <v>23</v>
      </c>
      <c r="C144" s="20" t="str">
        <f t="shared" si="101"/>
        <v/>
      </c>
      <c r="D144" s="20" t="str">
        <f t="shared" si="97"/>
        <v/>
      </c>
      <c r="E144" s="155" t="s">
        <v>296</v>
      </c>
      <c r="F144" s="146">
        <f>Decsheets!$V$8</f>
        <v>3</v>
      </c>
      <c r="G144" s="12"/>
      <c r="H144" s="12"/>
      <c r="I144" s="22"/>
      <c r="J144" s="18" t="str">
        <f t="shared" si="102"/>
        <v/>
      </c>
      <c r="K144" s="18" t="str">
        <f t="shared" si="102"/>
        <v/>
      </c>
      <c r="L144" s="18" t="str">
        <f t="shared" si="102"/>
        <v/>
      </c>
      <c r="M144" s="18" t="str">
        <f t="shared" si="102"/>
        <v/>
      </c>
      <c r="N144" s="18" t="str">
        <f t="shared" si="102"/>
        <v/>
      </c>
      <c r="O144" s="18" t="str">
        <f t="shared" si="102"/>
        <v/>
      </c>
      <c r="P144" s="18" t="str">
        <f t="shared" si="102"/>
        <v/>
      </c>
      <c r="Q144" s="18" t="str">
        <f t="shared" si="102"/>
        <v/>
      </c>
      <c r="R144" s="18"/>
      <c r="S144" s="1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</row>
    <row r="145" spans="1:31" x14ac:dyDescent="0.35">
      <c r="A145" s="19"/>
      <c r="B145" s="77" t="s">
        <v>24</v>
      </c>
      <c r="C145" s="20" t="str">
        <f t="shared" si="101"/>
        <v/>
      </c>
      <c r="D145" s="20" t="str">
        <f t="shared" si="97"/>
        <v/>
      </c>
      <c r="E145" s="155" t="s">
        <v>296</v>
      </c>
      <c r="F145" s="146">
        <f>Decsheets!$V$9</f>
        <v>2</v>
      </c>
      <c r="G145" s="12"/>
      <c r="H145" s="12"/>
      <c r="I145" s="22"/>
      <c r="J145" s="18" t="str">
        <f t="shared" si="102"/>
        <v/>
      </c>
      <c r="K145" s="18" t="str">
        <f t="shared" si="102"/>
        <v/>
      </c>
      <c r="L145" s="18" t="str">
        <f t="shared" si="102"/>
        <v/>
      </c>
      <c r="M145" s="18" t="str">
        <f t="shared" si="102"/>
        <v/>
      </c>
      <c r="N145" s="18" t="str">
        <f t="shared" si="102"/>
        <v/>
      </c>
      <c r="O145" s="18" t="str">
        <f t="shared" si="102"/>
        <v/>
      </c>
      <c r="P145" s="18" t="str">
        <f t="shared" si="102"/>
        <v/>
      </c>
      <c r="Q145" s="18" t="str">
        <f t="shared" si="102"/>
        <v/>
      </c>
      <c r="R145" s="18"/>
      <c r="S145" s="1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</row>
    <row r="146" spans="1:31" x14ac:dyDescent="0.35">
      <c r="A146" s="19"/>
      <c r="B146" s="77" t="s">
        <v>25</v>
      </c>
      <c r="C146" s="20" t="str">
        <f t="shared" si="101"/>
        <v/>
      </c>
      <c r="D146" s="20" t="str">
        <f t="shared" si="97"/>
        <v/>
      </c>
      <c r="E146" s="155" t="s">
        <v>296</v>
      </c>
      <c r="F146" s="146">
        <f>Decsheets!$V$10</f>
        <v>1</v>
      </c>
      <c r="G146" s="12"/>
      <c r="H146" s="12"/>
      <c r="I146" s="22"/>
      <c r="J146" s="18" t="str">
        <f t="shared" si="102"/>
        <v/>
      </c>
      <c r="K146" s="18" t="str">
        <f t="shared" si="102"/>
        <v/>
      </c>
      <c r="L146" s="18" t="str">
        <f t="shared" si="102"/>
        <v/>
      </c>
      <c r="M146" s="18" t="str">
        <f t="shared" si="102"/>
        <v/>
      </c>
      <c r="N146" s="18" t="str">
        <f t="shared" si="102"/>
        <v/>
      </c>
      <c r="O146" s="18" t="str">
        <f t="shared" si="102"/>
        <v/>
      </c>
      <c r="P146" s="18" t="str">
        <f t="shared" si="102"/>
        <v/>
      </c>
      <c r="Q146" s="18" t="str">
        <f t="shared" si="102"/>
        <v/>
      </c>
      <c r="R146" s="18"/>
      <c r="S146" s="1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</row>
    <row r="147" spans="1:31" x14ac:dyDescent="0.35">
      <c r="A147" s="19"/>
      <c r="B147" s="77" t="s">
        <v>26</v>
      </c>
      <c r="C147" s="20" t="str">
        <f t="shared" si="101"/>
        <v/>
      </c>
      <c r="D147" s="20" t="str">
        <f t="shared" si="97"/>
        <v/>
      </c>
      <c r="E147" s="155" t="s">
        <v>296</v>
      </c>
      <c r="F147" s="146">
        <f>Decsheets!$V$11</f>
        <v>0</v>
      </c>
      <c r="G147" s="12"/>
      <c r="H147" s="12"/>
      <c r="I147" s="22"/>
      <c r="J147" s="18" t="str">
        <f t="shared" si="102"/>
        <v/>
      </c>
      <c r="K147" s="18" t="str">
        <f t="shared" si="102"/>
        <v/>
      </c>
      <c r="L147" s="18" t="str">
        <f t="shared" si="102"/>
        <v/>
      </c>
      <c r="M147" s="18" t="str">
        <f t="shared" si="102"/>
        <v/>
      </c>
      <c r="N147" s="18" t="str">
        <f t="shared" si="102"/>
        <v/>
      </c>
      <c r="O147" s="18" t="str">
        <f t="shared" si="102"/>
        <v/>
      </c>
      <c r="P147" s="18" t="str">
        <f t="shared" si="102"/>
        <v/>
      </c>
      <c r="Q147" s="18" t="str">
        <f t="shared" si="102"/>
        <v/>
      </c>
      <c r="R147" s="18">
        <f>SUM(Decsheets!$V$5:$V$12)-(SUM(J141:P147))</f>
        <v>10</v>
      </c>
      <c r="S147" s="1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</row>
    <row r="148" spans="1:31" s="1" customFormat="1" x14ac:dyDescent="0.35">
      <c r="A148" s="149" t="s">
        <v>11</v>
      </c>
      <c r="B148" s="148"/>
      <c r="C148" s="119" t="s">
        <v>280</v>
      </c>
      <c r="D148" s="116"/>
      <c r="E148" s="202" t="s">
        <v>296</v>
      </c>
      <c r="F148" s="116"/>
      <c r="G148" s="117"/>
      <c r="H148" s="117"/>
      <c r="I148" s="116"/>
      <c r="J148" s="118"/>
      <c r="K148" s="118"/>
      <c r="L148" s="118"/>
      <c r="M148" s="118"/>
      <c r="N148" s="118"/>
      <c r="O148" s="118"/>
      <c r="P148" s="118"/>
      <c r="Q148" s="118"/>
      <c r="R148" s="118"/>
      <c r="S148" s="117" t="s">
        <v>44</v>
      </c>
    </row>
    <row r="149" spans="1:31" x14ac:dyDescent="0.35">
      <c r="A149" s="19" t="s">
        <v>825</v>
      </c>
      <c r="B149" s="77">
        <v>1</v>
      </c>
      <c r="C149" s="20" t="str">
        <f t="shared" ref="C149:C155" si="103">IF(A149="","",VLOOKUP($A$140,IF(LEN(A149)=2,U13BB,U13BA),VLOOKUP(LEFT(A149,1),club,6,FALSE),FALSE))</f>
        <v>Sonny McKeich</v>
      </c>
      <c r="D149" s="20" t="str">
        <f t="shared" ref="D149:D155" si="104">IF(A149="","",VLOOKUP(LEFT(A149,1),club,2,FALSE))</f>
        <v>Dacorum &amp; T</v>
      </c>
      <c r="E149" s="155">
        <v>11.96</v>
      </c>
      <c r="F149" s="146">
        <f>Decsheets!$V$5</f>
        <v>6</v>
      </c>
      <c r="G149" s="12"/>
      <c r="H149" s="12"/>
      <c r="I149" s="22"/>
      <c r="J149" s="18" t="str">
        <f t="shared" si="102"/>
        <v/>
      </c>
      <c r="K149" s="18" t="str">
        <f t="shared" si="102"/>
        <v/>
      </c>
      <c r="L149" s="18" t="str">
        <f t="shared" si="102"/>
        <v/>
      </c>
      <c r="M149" s="18">
        <f t="shared" si="102"/>
        <v>6</v>
      </c>
      <c r="N149" s="18" t="str">
        <f t="shared" si="102"/>
        <v/>
      </c>
      <c r="O149" s="18" t="str">
        <f t="shared" si="102"/>
        <v/>
      </c>
      <c r="P149" s="18" t="str">
        <f t="shared" si="102"/>
        <v/>
      </c>
      <c r="Q149" s="18" t="str">
        <f t="shared" si="102"/>
        <v/>
      </c>
      <c r="R149" s="18"/>
      <c r="S149" s="1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</row>
    <row r="150" spans="1:31" x14ac:dyDescent="0.35">
      <c r="A150" s="19"/>
      <c r="B150" s="77">
        <v>2</v>
      </c>
      <c r="C150" s="20" t="str">
        <f t="shared" si="103"/>
        <v/>
      </c>
      <c r="D150" s="20" t="str">
        <f t="shared" si="104"/>
        <v/>
      </c>
      <c r="E150" s="155" t="s">
        <v>296</v>
      </c>
      <c r="F150" s="146">
        <f>Decsheets!$V$6</f>
        <v>5</v>
      </c>
      <c r="G150" s="12"/>
      <c r="H150" s="12"/>
      <c r="I150" s="22"/>
      <c r="J150" s="18" t="str">
        <f t="shared" si="102"/>
        <v/>
      </c>
      <c r="K150" s="18" t="str">
        <f t="shared" si="102"/>
        <v/>
      </c>
      <c r="L150" s="18" t="str">
        <f t="shared" si="102"/>
        <v/>
      </c>
      <c r="M150" s="18" t="str">
        <f t="shared" si="102"/>
        <v/>
      </c>
      <c r="N150" s="18" t="str">
        <f t="shared" si="102"/>
        <v/>
      </c>
      <c r="O150" s="18" t="str">
        <f t="shared" si="102"/>
        <v/>
      </c>
      <c r="P150" s="18" t="str">
        <f t="shared" si="102"/>
        <v/>
      </c>
      <c r="Q150" s="18" t="str">
        <f t="shared" si="102"/>
        <v/>
      </c>
      <c r="R150" s="18"/>
      <c r="S150" s="1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</row>
    <row r="151" spans="1:31" x14ac:dyDescent="0.35">
      <c r="A151" s="19"/>
      <c r="B151" s="77">
        <v>3</v>
      </c>
      <c r="C151" s="20" t="str">
        <f t="shared" si="103"/>
        <v/>
      </c>
      <c r="D151" s="20" t="str">
        <f t="shared" si="104"/>
        <v/>
      </c>
      <c r="E151" s="155" t="s">
        <v>296</v>
      </c>
      <c r="F151" s="146">
        <f>Decsheets!$V$7</f>
        <v>4</v>
      </c>
      <c r="G151" s="12"/>
      <c r="H151" s="12"/>
      <c r="I151" s="22"/>
      <c r="J151" s="18" t="str">
        <f t="shared" si="102"/>
        <v/>
      </c>
      <c r="K151" s="18" t="str">
        <f t="shared" si="102"/>
        <v/>
      </c>
      <c r="L151" s="18" t="str">
        <f t="shared" si="102"/>
        <v/>
      </c>
      <c r="M151" s="18" t="str">
        <f t="shared" si="102"/>
        <v/>
      </c>
      <c r="N151" s="18" t="str">
        <f t="shared" si="102"/>
        <v/>
      </c>
      <c r="O151" s="18" t="str">
        <f t="shared" si="102"/>
        <v/>
      </c>
      <c r="P151" s="18" t="str">
        <f t="shared" si="102"/>
        <v/>
      </c>
      <c r="Q151" s="18" t="str">
        <f t="shared" si="102"/>
        <v/>
      </c>
      <c r="R151" s="18"/>
      <c r="S151" s="1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</row>
    <row r="152" spans="1:31" x14ac:dyDescent="0.35">
      <c r="A152" s="19"/>
      <c r="B152" s="77" t="s">
        <v>23</v>
      </c>
      <c r="C152" s="20" t="str">
        <f t="shared" si="103"/>
        <v/>
      </c>
      <c r="D152" s="20" t="str">
        <f t="shared" si="104"/>
        <v/>
      </c>
      <c r="E152" s="155" t="s">
        <v>296</v>
      </c>
      <c r="F152" s="146">
        <f>Decsheets!$V$8</f>
        <v>3</v>
      </c>
      <c r="G152" s="12"/>
      <c r="H152" s="12"/>
      <c r="I152" s="22"/>
      <c r="J152" s="18" t="str">
        <f t="shared" si="102"/>
        <v/>
      </c>
      <c r="K152" s="18" t="str">
        <f t="shared" si="102"/>
        <v/>
      </c>
      <c r="L152" s="18" t="str">
        <f t="shared" si="102"/>
        <v/>
      </c>
      <c r="M152" s="18" t="str">
        <f t="shared" si="102"/>
        <v/>
      </c>
      <c r="N152" s="18" t="str">
        <f t="shared" si="102"/>
        <v/>
      </c>
      <c r="O152" s="18" t="str">
        <f t="shared" si="102"/>
        <v/>
      </c>
      <c r="P152" s="18" t="str">
        <f t="shared" si="102"/>
        <v/>
      </c>
      <c r="Q152" s="18" t="str">
        <f t="shared" si="102"/>
        <v/>
      </c>
      <c r="R152" s="18"/>
      <c r="S152" s="1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</row>
    <row r="153" spans="1:31" x14ac:dyDescent="0.35">
      <c r="A153" s="19"/>
      <c r="B153" s="77" t="s">
        <v>24</v>
      </c>
      <c r="C153" s="20" t="str">
        <f t="shared" si="103"/>
        <v/>
      </c>
      <c r="D153" s="20" t="str">
        <f t="shared" si="104"/>
        <v/>
      </c>
      <c r="E153" s="155" t="s">
        <v>296</v>
      </c>
      <c r="F153" s="146">
        <f>Decsheets!$V$9</f>
        <v>2</v>
      </c>
      <c r="G153" s="12"/>
      <c r="H153" s="12"/>
      <c r="I153" s="22"/>
      <c r="J153" s="18" t="str">
        <f t="shared" si="102"/>
        <v/>
      </c>
      <c r="K153" s="18" t="str">
        <f t="shared" si="102"/>
        <v/>
      </c>
      <c r="L153" s="18" t="str">
        <f t="shared" si="102"/>
        <v/>
      </c>
      <c r="M153" s="18" t="str">
        <f t="shared" si="102"/>
        <v/>
      </c>
      <c r="N153" s="18" t="str">
        <f t="shared" si="102"/>
        <v/>
      </c>
      <c r="O153" s="18" t="str">
        <f t="shared" si="102"/>
        <v/>
      </c>
      <c r="P153" s="18" t="str">
        <f t="shared" si="102"/>
        <v/>
      </c>
      <c r="Q153" s="18" t="str">
        <f t="shared" si="102"/>
        <v/>
      </c>
      <c r="R153" s="18"/>
      <c r="S153" s="1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</row>
    <row r="154" spans="1:31" x14ac:dyDescent="0.35">
      <c r="A154" s="19"/>
      <c r="B154" s="77" t="s">
        <v>25</v>
      </c>
      <c r="C154" s="20" t="str">
        <f t="shared" si="103"/>
        <v/>
      </c>
      <c r="D154" s="20" t="str">
        <f t="shared" si="104"/>
        <v/>
      </c>
      <c r="E154" s="155" t="s">
        <v>296</v>
      </c>
      <c r="F154" s="146">
        <f>Decsheets!$V$10</f>
        <v>1</v>
      </c>
      <c r="G154" s="12"/>
      <c r="H154" s="12"/>
      <c r="I154" s="22"/>
      <c r="J154" s="18" t="str">
        <f t="shared" si="102"/>
        <v/>
      </c>
      <c r="K154" s="18" t="str">
        <f t="shared" si="102"/>
        <v/>
      </c>
      <c r="L154" s="18" t="str">
        <f t="shared" si="102"/>
        <v/>
      </c>
      <c r="M154" s="18" t="str">
        <f t="shared" si="102"/>
        <v/>
      </c>
      <c r="N154" s="18" t="str">
        <f t="shared" si="102"/>
        <v/>
      </c>
      <c r="O154" s="18" t="str">
        <f t="shared" si="102"/>
        <v/>
      </c>
      <c r="P154" s="18" t="str">
        <f t="shared" si="102"/>
        <v/>
      </c>
      <c r="Q154" s="18" t="str">
        <f t="shared" si="102"/>
        <v/>
      </c>
      <c r="R154" s="18"/>
      <c r="S154" s="1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</row>
    <row r="155" spans="1:31" x14ac:dyDescent="0.35">
      <c r="A155" s="19"/>
      <c r="B155" s="77" t="s">
        <v>26</v>
      </c>
      <c r="C155" s="20" t="str">
        <f t="shared" si="103"/>
        <v/>
      </c>
      <c r="D155" s="20" t="str">
        <f t="shared" si="104"/>
        <v/>
      </c>
      <c r="E155" s="155" t="s">
        <v>296</v>
      </c>
      <c r="F155" s="146">
        <f>Decsheets!$V$11</f>
        <v>0</v>
      </c>
      <c r="G155" s="12"/>
      <c r="H155" s="12"/>
      <c r="I155" s="22"/>
      <c r="J155" s="18" t="str">
        <f t="shared" ref="J155:Q155" si="105">IF($A155="","",IF(LEFT($A155,1)=J$12,$F155,""))</f>
        <v/>
      </c>
      <c r="K155" s="18" t="str">
        <f t="shared" si="105"/>
        <v/>
      </c>
      <c r="L155" s="18" t="str">
        <f t="shared" si="105"/>
        <v/>
      </c>
      <c r="M155" s="18" t="str">
        <f t="shared" si="105"/>
        <v/>
      </c>
      <c r="N155" s="18" t="str">
        <f t="shared" si="105"/>
        <v/>
      </c>
      <c r="O155" s="18" t="str">
        <f t="shared" si="105"/>
        <v/>
      </c>
      <c r="P155" s="18" t="str">
        <f t="shared" si="105"/>
        <v/>
      </c>
      <c r="Q155" s="18" t="str">
        <f t="shared" si="105"/>
        <v/>
      </c>
      <c r="R155" s="18">
        <f>SUM(Decsheets!$V$5:$V$12)-(SUM(J149:P155))</f>
        <v>15</v>
      </c>
      <c r="S155" s="1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</row>
    <row r="156" spans="1:31" s="2" customFormat="1" x14ac:dyDescent="0.35">
      <c r="A156" s="28" t="s">
        <v>13</v>
      </c>
      <c r="B156" s="76"/>
      <c r="C156" s="23" t="s">
        <v>130</v>
      </c>
      <c r="D156" s="26"/>
      <c r="E156" s="186" t="s">
        <v>296</v>
      </c>
      <c r="F156" s="144"/>
      <c r="G156" s="12"/>
      <c r="H156" s="12"/>
      <c r="I156" s="12"/>
      <c r="J156" s="18"/>
      <c r="K156" s="18"/>
      <c r="L156" s="18"/>
      <c r="M156" s="18"/>
      <c r="N156" s="18"/>
      <c r="O156" s="18"/>
      <c r="P156" s="18"/>
      <c r="Q156" s="18"/>
      <c r="R156" s="18"/>
      <c r="S156" s="12" t="s">
        <v>46</v>
      </c>
    </row>
    <row r="157" spans="1:31" x14ac:dyDescent="0.35">
      <c r="A157" s="19" t="s">
        <v>425</v>
      </c>
      <c r="B157" s="77">
        <v>1</v>
      </c>
      <c r="C157" s="20" t="str">
        <f t="shared" ref="C157:C163" si="106">IF(A157="","",VLOOKUP($A$156,IF(LEN(A157)=2,U13BB,U13BA),VLOOKUP(LEFT(A157,1),club,6,FALSE),FALSE))</f>
        <v>Eddie Johnson</v>
      </c>
      <c r="D157" s="20" t="str">
        <f t="shared" si="97"/>
        <v>St Albans</v>
      </c>
      <c r="E157" s="155">
        <v>24.35</v>
      </c>
      <c r="F157" s="146">
        <f>Decsheets!$V$5</f>
        <v>6</v>
      </c>
      <c r="G157" s="12"/>
      <c r="H157" s="12"/>
      <c r="I157" s="22"/>
      <c r="J157" s="18">
        <f t="shared" ref="J157:Q170" si="107">IF($A157="","",IF(LEFT($A157,1)=J$12,$F157,""))</f>
        <v>6</v>
      </c>
      <c r="K157" s="18" t="str">
        <f t="shared" si="107"/>
        <v/>
      </c>
      <c r="L157" s="18" t="str">
        <f t="shared" si="107"/>
        <v/>
      </c>
      <c r="M157" s="18" t="str">
        <f t="shared" si="107"/>
        <v/>
      </c>
      <c r="N157" s="18" t="str">
        <f t="shared" si="107"/>
        <v/>
      </c>
      <c r="O157" s="18" t="str">
        <f t="shared" si="107"/>
        <v/>
      </c>
      <c r="P157" s="18" t="str">
        <f t="shared" si="107"/>
        <v/>
      </c>
      <c r="Q157" s="18" t="str">
        <f t="shared" si="107"/>
        <v/>
      </c>
      <c r="R157" s="18"/>
      <c r="S157" s="1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</row>
    <row r="158" spans="1:31" x14ac:dyDescent="0.35">
      <c r="A158" s="19" t="s">
        <v>432</v>
      </c>
      <c r="B158" s="77">
        <v>2</v>
      </c>
      <c r="C158" s="20" t="str">
        <f t="shared" si="106"/>
        <v>Aaron Wall</v>
      </c>
      <c r="D158" s="20" t="str">
        <f t="shared" si="97"/>
        <v>Dacorum &amp; T</v>
      </c>
      <c r="E158" s="155">
        <v>16.170000000000002</v>
      </c>
      <c r="F158" s="146">
        <f>Decsheets!$V$6</f>
        <v>5</v>
      </c>
      <c r="G158" s="12"/>
      <c r="H158" s="12"/>
      <c r="I158" s="22"/>
      <c r="J158" s="18" t="str">
        <f t="shared" si="107"/>
        <v/>
      </c>
      <c r="K158" s="18" t="str">
        <f t="shared" si="107"/>
        <v/>
      </c>
      <c r="L158" s="18" t="str">
        <f t="shared" si="107"/>
        <v/>
      </c>
      <c r="M158" s="18">
        <f t="shared" si="107"/>
        <v>5</v>
      </c>
      <c r="N158" s="18" t="str">
        <f t="shared" si="107"/>
        <v/>
      </c>
      <c r="O158" s="18" t="str">
        <f t="shared" si="107"/>
        <v/>
      </c>
      <c r="P158" s="18" t="str">
        <f t="shared" si="107"/>
        <v/>
      </c>
      <c r="Q158" s="18" t="str">
        <f t="shared" si="107"/>
        <v/>
      </c>
      <c r="R158" s="18"/>
      <c r="S158" s="1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</row>
    <row r="159" spans="1:31" x14ac:dyDescent="0.35">
      <c r="A159" s="19" t="s">
        <v>434</v>
      </c>
      <c r="B159" s="77">
        <v>3</v>
      </c>
      <c r="C159" s="20" t="str">
        <f t="shared" si="106"/>
        <v>Charlie Cutler</v>
      </c>
      <c r="D159" s="20" t="str">
        <f t="shared" si="97"/>
        <v>Shaftesbury</v>
      </c>
      <c r="E159" s="155">
        <v>15.03</v>
      </c>
      <c r="F159" s="146">
        <f>Decsheets!$V$7</f>
        <v>4</v>
      </c>
      <c r="G159" s="12"/>
      <c r="H159" s="12"/>
      <c r="I159" s="22"/>
      <c r="J159" s="18" t="str">
        <f t="shared" si="107"/>
        <v/>
      </c>
      <c r="K159" s="18" t="str">
        <f t="shared" si="107"/>
        <v/>
      </c>
      <c r="L159" s="18" t="str">
        <f t="shared" si="107"/>
        <v/>
      </c>
      <c r="M159" s="18" t="str">
        <f t="shared" si="107"/>
        <v/>
      </c>
      <c r="N159" s="18">
        <f t="shared" si="107"/>
        <v>4</v>
      </c>
      <c r="O159" s="18" t="str">
        <f t="shared" si="107"/>
        <v/>
      </c>
      <c r="P159" s="18" t="str">
        <f t="shared" si="107"/>
        <v/>
      </c>
      <c r="Q159" s="18" t="str">
        <f t="shared" si="107"/>
        <v/>
      </c>
      <c r="R159" s="18"/>
      <c r="S159" s="1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</row>
    <row r="160" spans="1:31" x14ac:dyDescent="0.35">
      <c r="A160" s="19" t="s">
        <v>821</v>
      </c>
      <c r="B160" s="77" t="s">
        <v>23</v>
      </c>
      <c r="C160" s="20" t="str">
        <f t="shared" si="106"/>
        <v>Luke Pietersen</v>
      </c>
      <c r="D160" s="20" t="str">
        <f t="shared" si="97"/>
        <v>Herts Phoenix</v>
      </c>
      <c r="E160" s="155">
        <v>14.95</v>
      </c>
      <c r="F160" s="146">
        <f>Decsheets!$V$8</f>
        <v>3</v>
      </c>
      <c r="G160" s="12"/>
      <c r="H160" s="12"/>
      <c r="I160" s="22"/>
      <c r="J160" s="18" t="str">
        <f t="shared" si="107"/>
        <v/>
      </c>
      <c r="K160" s="18" t="str">
        <f t="shared" si="107"/>
        <v/>
      </c>
      <c r="L160" s="18">
        <f t="shared" si="107"/>
        <v>3</v>
      </c>
      <c r="M160" s="18" t="str">
        <f t="shared" si="107"/>
        <v/>
      </c>
      <c r="N160" s="18" t="str">
        <f t="shared" si="107"/>
        <v/>
      </c>
      <c r="O160" s="18" t="str">
        <f t="shared" si="107"/>
        <v/>
      </c>
      <c r="P160" s="18" t="str">
        <f t="shared" si="107"/>
        <v/>
      </c>
      <c r="Q160" s="18" t="str">
        <f t="shared" si="107"/>
        <v/>
      </c>
      <c r="R160" s="18"/>
      <c r="S160" s="1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</row>
    <row r="161" spans="1:31" x14ac:dyDescent="0.35">
      <c r="A161" s="19"/>
      <c r="B161" s="77" t="s">
        <v>24</v>
      </c>
      <c r="C161" s="20" t="str">
        <f t="shared" si="106"/>
        <v/>
      </c>
      <c r="D161" s="20" t="str">
        <f t="shared" si="97"/>
        <v/>
      </c>
      <c r="E161" s="155" t="s">
        <v>296</v>
      </c>
      <c r="F161" s="146">
        <f>Decsheets!$V$9</f>
        <v>2</v>
      </c>
      <c r="G161" s="12"/>
      <c r="H161" s="12"/>
      <c r="I161" s="22"/>
      <c r="J161" s="18" t="str">
        <f t="shared" si="107"/>
        <v/>
      </c>
      <c r="K161" s="18" t="str">
        <f t="shared" si="107"/>
        <v/>
      </c>
      <c r="L161" s="18" t="str">
        <f t="shared" si="107"/>
        <v/>
      </c>
      <c r="M161" s="18" t="str">
        <f t="shared" si="107"/>
        <v/>
      </c>
      <c r="N161" s="18" t="str">
        <f t="shared" si="107"/>
        <v/>
      </c>
      <c r="O161" s="18" t="str">
        <f t="shared" si="107"/>
        <v/>
      </c>
      <c r="P161" s="18" t="str">
        <f t="shared" si="107"/>
        <v/>
      </c>
      <c r="Q161" s="18" t="str">
        <f t="shared" si="107"/>
        <v/>
      </c>
      <c r="R161" s="18"/>
      <c r="S161" s="1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</row>
    <row r="162" spans="1:31" x14ac:dyDescent="0.35">
      <c r="A162" s="19"/>
      <c r="B162" s="77" t="s">
        <v>25</v>
      </c>
      <c r="C162" s="20" t="str">
        <f t="shared" si="106"/>
        <v/>
      </c>
      <c r="D162" s="20" t="str">
        <f t="shared" si="97"/>
        <v/>
      </c>
      <c r="E162" s="155" t="s">
        <v>296</v>
      </c>
      <c r="F162" s="146">
        <f>Decsheets!$V$10</f>
        <v>1</v>
      </c>
      <c r="G162" s="12"/>
      <c r="H162" s="12"/>
      <c r="I162" s="22"/>
      <c r="J162" s="18" t="str">
        <f t="shared" si="107"/>
        <v/>
      </c>
      <c r="K162" s="18" t="str">
        <f t="shared" si="107"/>
        <v/>
      </c>
      <c r="L162" s="18" t="str">
        <f t="shared" si="107"/>
        <v/>
      </c>
      <c r="M162" s="18" t="str">
        <f t="shared" si="107"/>
        <v/>
      </c>
      <c r="N162" s="18" t="str">
        <f t="shared" si="107"/>
        <v/>
      </c>
      <c r="O162" s="18" t="str">
        <f t="shared" si="107"/>
        <v/>
      </c>
      <c r="P162" s="18" t="str">
        <f t="shared" si="107"/>
        <v/>
      </c>
      <c r="Q162" s="18" t="str">
        <f t="shared" si="107"/>
        <v/>
      </c>
      <c r="R162" s="18"/>
      <c r="S162" s="1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</row>
    <row r="163" spans="1:31" x14ac:dyDescent="0.35">
      <c r="A163" s="19"/>
      <c r="B163" s="77" t="s">
        <v>26</v>
      </c>
      <c r="C163" s="20" t="str">
        <f t="shared" si="106"/>
        <v/>
      </c>
      <c r="D163" s="20" t="str">
        <f t="shared" si="97"/>
        <v/>
      </c>
      <c r="E163" s="155" t="s">
        <v>296</v>
      </c>
      <c r="F163" s="146">
        <f>Decsheets!$V$11</f>
        <v>0</v>
      </c>
      <c r="G163" s="12"/>
      <c r="H163" s="12"/>
      <c r="I163" s="22"/>
      <c r="J163" s="18" t="str">
        <f t="shared" si="107"/>
        <v/>
      </c>
      <c r="K163" s="18" t="str">
        <f t="shared" si="107"/>
        <v/>
      </c>
      <c r="L163" s="18" t="str">
        <f t="shared" si="107"/>
        <v/>
      </c>
      <c r="M163" s="18" t="str">
        <f t="shared" si="107"/>
        <v/>
      </c>
      <c r="N163" s="18" t="str">
        <f t="shared" si="107"/>
        <v/>
      </c>
      <c r="O163" s="18" t="str">
        <f t="shared" si="107"/>
        <v/>
      </c>
      <c r="P163" s="18" t="str">
        <f t="shared" si="107"/>
        <v/>
      </c>
      <c r="Q163" s="18" t="str">
        <f t="shared" si="107"/>
        <v/>
      </c>
      <c r="R163" s="18">
        <f>SUM(Decsheets!$V$5:$V$12)-(SUM(J157:P163))</f>
        <v>3</v>
      </c>
      <c r="S163" s="1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</row>
    <row r="164" spans="1:31" s="1" customFormat="1" x14ac:dyDescent="0.35">
      <c r="A164" s="149" t="s">
        <v>13</v>
      </c>
      <c r="B164" s="148"/>
      <c r="C164" s="119" t="s">
        <v>279</v>
      </c>
      <c r="D164" s="116"/>
      <c r="E164" s="202" t="s">
        <v>296</v>
      </c>
      <c r="F164" s="116"/>
      <c r="G164" s="117"/>
      <c r="H164" s="117"/>
      <c r="I164" s="116"/>
      <c r="J164" s="118"/>
      <c r="K164" s="118"/>
      <c r="L164" s="118"/>
      <c r="M164" s="118"/>
      <c r="N164" s="118"/>
      <c r="O164" s="118"/>
      <c r="P164" s="118"/>
      <c r="Q164" s="118"/>
      <c r="R164" s="118"/>
      <c r="S164" s="117" t="s">
        <v>47</v>
      </c>
    </row>
    <row r="165" spans="1:31" x14ac:dyDescent="0.35">
      <c r="A165" s="19" t="s">
        <v>825</v>
      </c>
      <c r="B165" s="77">
        <v>1</v>
      </c>
      <c r="C165" s="20" t="str">
        <f t="shared" ref="C165:C171" si="108">IF(A165="","",VLOOKUP($A$164,IF(LEN(A165)=2,U13BB,U13BA),VLOOKUP(LEFT(A165,1),club,6,FALSE),FALSE))</f>
        <v>Sonny McKeich</v>
      </c>
      <c r="D165" s="20" t="str">
        <f t="shared" ref="D165:D171" si="109">IF(A165="","",VLOOKUP(LEFT(A165,1),club,2,FALSE))</f>
        <v>Dacorum &amp; T</v>
      </c>
      <c r="E165" s="155">
        <v>13.7</v>
      </c>
      <c r="F165" s="146">
        <f>Decsheets!$V$5</f>
        <v>6</v>
      </c>
      <c r="G165" s="12"/>
      <c r="H165" s="12"/>
      <c r="I165" s="22"/>
      <c r="J165" s="18" t="str">
        <f t="shared" si="107"/>
        <v/>
      </c>
      <c r="K165" s="18" t="str">
        <f t="shared" si="107"/>
        <v/>
      </c>
      <c r="L165" s="18" t="str">
        <f t="shared" si="107"/>
        <v/>
      </c>
      <c r="M165" s="18">
        <f t="shared" si="107"/>
        <v>6</v>
      </c>
      <c r="N165" s="18" t="str">
        <f t="shared" si="107"/>
        <v/>
      </c>
      <c r="O165" s="18" t="str">
        <f t="shared" si="107"/>
        <v/>
      </c>
      <c r="P165" s="18" t="str">
        <f t="shared" si="107"/>
        <v/>
      </c>
      <c r="Q165" s="18" t="str">
        <f t="shared" si="107"/>
        <v/>
      </c>
      <c r="R165" s="18"/>
      <c r="S165" s="1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</row>
    <row r="166" spans="1:31" x14ac:dyDescent="0.35">
      <c r="A166" s="19" t="s">
        <v>430</v>
      </c>
      <c r="B166" s="77">
        <v>2</v>
      </c>
      <c r="C166" s="20" t="str">
        <f t="shared" si="108"/>
        <v>Alexander Sewell</v>
      </c>
      <c r="D166" s="20" t="str">
        <f t="shared" si="109"/>
        <v>Herts Phoenix</v>
      </c>
      <c r="E166" s="155">
        <v>11.78</v>
      </c>
      <c r="F166" s="146">
        <f>Decsheets!$V$6</f>
        <v>5</v>
      </c>
      <c r="G166" s="12"/>
      <c r="H166" s="12"/>
      <c r="I166" s="22"/>
      <c r="J166" s="18" t="str">
        <f t="shared" si="107"/>
        <v/>
      </c>
      <c r="K166" s="18" t="str">
        <f t="shared" si="107"/>
        <v/>
      </c>
      <c r="L166" s="18">
        <f t="shared" si="107"/>
        <v>5</v>
      </c>
      <c r="M166" s="18" t="str">
        <f t="shared" si="107"/>
        <v/>
      </c>
      <c r="N166" s="18" t="str">
        <f t="shared" si="107"/>
        <v/>
      </c>
      <c r="O166" s="18" t="str">
        <f t="shared" si="107"/>
        <v/>
      </c>
      <c r="P166" s="18" t="str">
        <f t="shared" si="107"/>
        <v/>
      </c>
      <c r="Q166" s="18" t="str">
        <f t="shared" si="107"/>
        <v/>
      </c>
      <c r="R166" s="18"/>
      <c r="S166" s="1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</row>
    <row r="167" spans="1:31" x14ac:dyDescent="0.35">
      <c r="A167" s="19"/>
      <c r="B167" s="77">
        <v>3</v>
      </c>
      <c r="C167" s="20" t="str">
        <f t="shared" si="108"/>
        <v/>
      </c>
      <c r="D167" s="20" t="str">
        <f t="shared" si="109"/>
        <v/>
      </c>
      <c r="E167" s="155" t="s">
        <v>296</v>
      </c>
      <c r="F167" s="146">
        <f>Decsheets!$V$7</f>
        <v>4</v>
      </c>
      <c r="G167" s="12"/>
      <c r="H167" s="12"/>
      <c r="I167" s="22"/>
      <c r="J167" s="18" t="str">
        <f t="shared" si="107"/>
        <v/>
      </c>
      <c r="K167" s="18" t="str">
        <f t="shared" si="107"/>
        <v/>
      </c>
      <c r="L167" s="18" t="str">
        <f t="shared" si="107"/>
        <v/>
      </c>
      <c r="M167" s="18" t="str">
        <f t="shared" si="107"/>
        <v/>
      </c>
      <c r="N167" s="18" t="str">
        <f t="shared" si="107"/>
        <v/>
      </c>
      <c r="O167" s="18" t="str">
        <f t="shared" si="107"/>
        <v/>
      </c>
      <c r="P167" s="18" t="str">
        <f t="shared" si="107"/>
        <v/>
      </c>
      <c r="Q167" s="18" t="str">
        <f t="shared" si="107"/>
        <v/>
      </c>
      <c r="R167" s="18"/>
      <c r="S167" s="1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</row>
    <row r="168" spans="1:31" x14ac:dyDescent="0.35">
      <c r="A168" s="19"/>
      <c r="B168" s="77" t="s">
        <v>23</v>
      </c>
      <c r="C168" s="20" t="str">
        <f t="shared" si="108"/>
        <v/>
      </c>
      <c r="D168" s="20" t="str">
        <f t="shared" si="109"/>
        <v/>
      </c>
      <c r="E168" s="155" t="s">
        <v>296</v>
      </c>
      <c r="F168" s="146">
        <f>Decsheets!$V$8</f>
        <v>3</v>
      </c>
      <c r="G168" s="12"/>
      <c r="H168" s="12"/>
      <c r="I168" s="22"/>
      <c r="J168" s="18" t="str">
        <f t="shared" si="107"/>
        <v/>
      </c>
      <c r="K168" s="18" t="str">
        <f t="shared" si="107"/>
        <v/>
      </c>
      <c r="L168" s="18" t="str">
        <f t="shared" si="107"/>
        <v/>
      </c>
      <c r="M168" s="18" t="str">
        <f t="shared" si="107"/>
        <v/>
      </c>
      <c r="N168" s="18" t="str">
        <f t="shared" si="107"/>
        <v/>
      </c>
      <c r="O168" s="18" t="str">
        <f t="shared" si="107"/>
        <v/>
      </c>
      <c r="P168" s="18" t="str">
        <f t="shared" si="107"/>
        <v/>
      </c>
      <c r="Q168" s="18" t="str">
        <f t="shared" si="107"/>
        <v/>
      </c>
      <c r="R168" s="18"/>
      <c r="S168" s="1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</row>
    <row r="169" spans="1:31" x14ac:dyDescent="0.35">
      <c r="A169" s="19"/>
      <c r="B169" s="77" t="s">
        <v>24</v>
      </c>
      <c r="C169" s="20" t="str">
        <f t="shared" si="108"/>
        <v/>
      </c>
      <c r="D169" s="20" t="str">
        <f t="shared" si="109"/>
        <v/>
      </c>
      <c r="E169" s="155" t="s">
        <v>296</v>
      </c>
      <c r="F169" s="146">
        <f>Decsheets!$V$9</f>
        <v>2</v>
      </c>
      <c r="G169" s="12"/>
      <c r="H169" s="12"/>
      <c r="I169" s="22"/>
      <c r="J169" s="18" t="str">
        <f t="shared" si="107"/>
        <v/>
      </c>
      <c r="K169" s="18" t="str">
        <f t="shared" si="107"/>
        <v/>
      </c>
      <c r="L169" s="18" t="str">
        <f t="shared" si="107"/>
        <v/>
      </c>
      <c r="M169" s="18" t="str">
        <f t="shared" si="107"/>
        <v/>
      </c>
      <c r="N169" s="18" t="str">
        <f t="shared" si="107"/>
        <v/>
      </c>
      <c r="O169" s="18" t="str">
        <f t="shared" si="107"/>
        <v/>
      </c>
      <c r="P169" s="18" t="str">
        <f t="shared" si="107"/>
        <v/>
      </c>
      <c r="Q169" s="18" t="str">
        <f t="shared" si="107"/>
        <v/>
      </c>
      <c r="R169" s="18"/>
      <c r="S169" s="1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</row>
    <row r="170" spans="1:31" x14ac:dyDescent="0.35">
      <c r="A170" s="19"/>
      <c r="B170" s="77" t="s">
        <v>25</v>
      </c>
      <c r="C170" s="20" t="str">
        <f t="shared" si="108"/>
        <v/>
      </c>
      <c r="D170" s="20" t="str">
        <f t="shared" si="109"/>
        <v/>
      </c>
      <c r="E170" s="155" t="s">
        <v>296</v>
      </c>
      <c r="F170" s="146">
        <f>Decsheets!$V$10</f>
        <v>1</v>
      </c>
      <c r="G170" s="12"/>
      <c r="H170" s="12"/>
      <c r="I170" s="22"/>
      <c r="J170" s="18" t="str">
        <f t="shared" si="107"/>
        <v/>
      </c>
      <c r="K170" s="18" t="str">
        <f t="shared" si="107"/>
        <v/>
      </c>
      <c r="L170" s="18" t="str">
        <f t="shared" si="107"/>
        <v/>
      </c>
      <c r="M170" s="18" t="str">
        <f t="shared" si="107"/>
        <v/>
      </c>
      <c r="N170" s="18" t="str">
        <f t="shared" si="107"/>
        <v/>
      </c>
      <c r="O170" s="18" t="str">
        <f t="shared" si="107"/>
        <v/>
      </c>
      <c r="P170" s="18" t="str">
        <f t="shared" si="107"/>
        <v/>
      </c>
      <c r="Q170" s="18" t="str">
        <f t="shared" si="107"/>
        <v/>
      </c>
      <c r="R170" s="18"/>
      <c r="S170" s="1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</row>
    <row r="171" spans="1:31" x14ac:dyDescent="0.35">
      <c r="A171" s="19"/>
      <c r="B171" s="77" t="s">
        <v>26</v>
      </c>
      <c r="C171" s="20" t="str">
        <f t="shared" si="108"/>
        <v/>
      </c>
      <c r="D171" s="20" t="str">
        <f t="shared" si="109"/>
        <v/>
      </c>
      <c r="E171" s="155" t="s">
        <v>296</v>
      </c>
      <c r="F171" s="146">
        <f>Decsheets!$V$11</f>
        <v>0</v>
      </c>
      <c r="G171" s="12"/>
      <c r="H171" s="12"/>
      <c r="I171" s="22"/>
      <c r="J171" s="18" t="str">
        <f t="shared" ref="J171:Q171" si="110">IF($A171="","",IF(LEFT($A171,1)=J$12,$F171,""))</f>
        <v/>
      </c>
      <c r="K171" s="18" t="str">
        <f t="shared" si="110"/>
        <v/>
      </c>
      <c r="L171" s="18" t="str">
        <f t="shared" si="110"/>
        <v/>
      </c>
      <c r="M171" s="18" t="str">
        <f t="shared" si="110"/>
        <v/>
      </c>
      <c r="N171" s="18" t="str">
        <f t="shared" si="110"/>
        <v/>
      </c>
      <c r="O171" s="18" t="str">
        <f t="shared" si="110"/>
        <v/>
      </c>
      <c r="P171" s="18" t="str">
        <f t="shared" si="110"/>
        <v/>
      </c>
      <c r="Q171" s="18" t="str">
        <f t="shared" si="110"/>
        <v/>
      </c>
      <c r="R171" s="18">
        <f>SUM(Decsheets!$V$5:$V$12)-(SUM(J165:P171))</f>
        <v>10</v>
      </c>
      <c r="S171" s="1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</row>
    <row r="172" spans="1:31" s="2" customFormat="1" x14ac:dyDescent="0.35">
      <c r="A172" s="28" t="s">
        <v>14</v>
      </c>
      <c r="B172" s="76"/>
      <c r="C172" s="23" t="s">
        <v>131</v>
      </c>
      <c r="D172" s="26"/>
      <c r="E172" s="11" t="s">
        <v>296</v>
      </c>
      <c r="F172" s="144"/>
      <c r="G172" s="12"/>
      <c r="H172" s="12"/>
      <c r="I172" s="27"/>
      <c r="J172" s="18"/>
      <c r="K172" s="18"/>
      <c r="L172" s="18"/>
      <c r="M172" s="18"/>
      <c r="N172" s="18"/>
      <c r="O172" s="18"/>
      <c r="P172" s="18"/>
      <c r="Q172" s="18"/>
      <c r="R172" s="18"/>
      <c r="S172" s="12" t="s">
        <v>14</v>
      </c>
    </row>
    <row r="173" spans="1:31" x14ac:dyDescent="0.35">
      <c r="A173" s="19" t="s">
        <v>430</v>
      </c>
      <c r="B173" s="77">
        <v>1</v>
      </c>
      <c r="C173" s="20" t="str">
        <f t="shared" ref="C173:C179" si="111">IF(A173="","",VLOOKUP($A$172,IF(LEN(A173)=2,U13BB,U13BA),VLOOKUP(LEFT(A173,1),club,6,FALSE),FALSE))</f>
        <v>Herts Phoenix</v>
      </c>
      <c r="D173" s="20" t="str">
        <f t="shared" ref="D173:D179" si="112">IF(A173="","",VLOOKUP(LEFT(A173,1),club,2,FALSE))</f>
        <v>Herts Phoenix</v>
      </c>
      <c r="E173" s="154">
        <v>56.5</v>
      </c>
      <c r="F173" s="146">
        <f>Decsheets!$V$5</f>
        <v>6</v>
      </c>
      <c r="G173" s="12"/>
      <c r="H173" s="12"/>
      <c r="I173" s="22"/>
      <c r="J173" s="18" t="str">
        <f t="shared" ref="J173:Q179" si="113">IF($A173="","",IF(LEFT($A173,1)=J$12,$F173,""))</f>
        <v/>
      </c>
      <c r="K173" s="18" t="str">
        <f t="shared" si="113"/>
        <v/>
      </c>
      <c r="L173" s="18">
        <f t="shared" si="113"/>
        <v>6</v>
      </c>
      <c r="M173" s="18" t="str">
        <f t="shared" si="113"/>
        <v/>
      </c>
      <c r="N173" s="18" t="str">
        <f t="shared" si="113"/>
        <v/>
      </c>
      <c r="O173" s="18" t="str">
        <f t="shared" si="113"/>
        <v/>
      </c>
      <c r="P173" s="18" t="str">
        <f t="shared" si="113"/>
        <v/>
      </c>
      <c r="Q173" s="18" t="str">
        <f t="shared" si="113"/>
        <v/>
      </c>
      <c r="R173" s="18"/>
      <c r="S173" s="1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</row>
    <row r="174" spans="1:31" x14ac:dyDescent="0.35">
      <c r="A174" s="19" t="s">
        <v>434</v>
      </c>
      <c r="B174" s="77">
        <v>2</v>
      </c>
      <c r="C174" s="20" t="str">
        <f t="shared" si="111"/>
        <v>Shaftesbury</v>
      </c>
      <c r="D174" s="20" t="str">
        <f t="shared" si="112"/>
        <v>Shaftesbury</v>
      </c>
      <c r="E174" s="154">
        <v>56.6</v>
      </c>
      <c r="F174" s="146">
        <f>Decsheets!$V$6</f>
        <v>5</v>
      </c>
      <c r="G174" s="12"/>
      <c r="H174" s="12"/>
      <c r="I174" s="22"/>
      <c r="J174" s="18" t="str">
        <f t="shared" si="113"/>
        <v/>
      </c>
      <c r="K174" s="18" t="str">
        <f t="shared" si="113"/>
        <v/>
      </c>
      <c r="L174" s="18" t="str">
        <f t="shared" si="113"/>
        <v/>
      </c>
      <c r="M174" s="18" t="str">
        <f t="shared" si="113"/>
        <v/>
      </c>
      <c r="N174" s="18">
        <f t="shared" si="113"/>
        <v>5</v>
      </c>
      <c r="O174" s="18" t="str">
        <f t="shared" si="113"/>
        <v/>
      </c>
      <c r="P174" s="18" t="str">
        <f t="shared" si="113"/>
        <v/>
      </c>
      <c r="Q174" s="18" t="str">
        <f t="shared" si="113"/>
        <v/>
      </c>
      <c r="R174" s="18"/>
      <c r="S174" s="1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</row>
    <row r="175" spans="1:31" x14ac:dyDescent="0.35">
      <c r="A175" s="19" t="s">
        <v>425</v>
      </c>
      <c r="B175" s="77">
        <v>3</v>
      </c>
      <c r="C175" s="20" t="str">
        <f t="shared" si="111"/>
        <v>St Albans</v>
      </c>
      <c r="D175" s="20" t="str">
        <f t="shared" si="112"/>
        <v>St Albans</v>
      </c>
      <c r="E175" s="154">
        <v>58.2</v>
      </c>
      <c r="F175" s="146">
        <f>Decsheets!$V$7</f>
        <v>4</v>
      </c>
      <c r="G175" s="12"/>
      <c r="H175" s="12"/>
      <c r="I175" s="22"/>
      <c r="J175" s="18">
        <f t="shared" si="113"/>
        <v>4</v>
      </c>
      <c r="K175" s="18" t="str">
        <f t="shared" si="113"/>
        <v/>
      </c>
      <c r="L175" s="18" t="str">
        <f t="shared" si="113"/>
        <v/>
      </c>
      <c r="M175" s="18" t="str">
        <f t="shared" si="113"/>
        <v/>
      </c>
      <c r="N175" s="18" t="str">
        <f t="shared" si="113"/>
        <v/>
      </c>
      <c r="O175" s="18" t="str">
        <f t="shared" si="113"/>
        <v/>
      </c>
      <c r="P175" s="18" t="str">
        <f t="shared" si="113"/>
        <v/>
      </c>
      <c r="Q175" s="18" t="str">
        <f t="shared" si="113"/>
        <v/>
      </c>
      <c r="R175" s="18"/>
      <c r="S175" s="1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</row>
    <row r="176" spans="1:31" x14ac:dyDescent="0.35">
      <c r="A176" s="19" t="s">
        <v>432</v>
      </c>
      <c r="B176" s="77" t="s">
        <v>23</v>
      </c>
      <c r="C176" s="20" t="str">
        <f t="shared" si="111"/>
        <v>Dacorum &amp; T</v>
      </c>
      <c r="D176" s="20" t="str">
        <f t="shared" si="112"/>
        <v>Dacorum &amp; T</v>
      </c>
      <c r="E176" s="154">
        <v>60.6</v>
      </c>
      <c r="F176" s="146">
        <f>Decsheets!$V$8</f>
        <v>3</v>
      </c>
      <c r="G176" s="12"/>
      <c r="H176" s="12"/>
      <c r="I176" s="22"/>
      <c r="J176" s="18" t="str">
        <f t="shared" si="113"/>
        <v/>
      </c>
      <c r="K176" s="18" t="str">
        <f t="shared" si="113"/>
        <v/>
      </c>
      <c r="L176" s="18" t="str">
        <f t="shared" si="113"/>
        <v/>
      </c>
      <c r="M176" s="18">
        <f t="shared" si="113"/>
        <v>3</v>
      </c>
      <c r="N176" s="18" t="str">
        <f t="shared" si="113"/>
        <v/>
      </c>
      <c r="O176" s="18" t="str">
        <f t="shared" si="113"/>
        <v/>
      </c>
      <c r="P176" s="18" t="str">
        <f t="shared" si="113"/>
        <v/>
      </c>
      <c r="Q176" s="18" t="str">
        <f t="shared" si="113"/>
        <v/>
      </c>
      <c r="R176" s="18"/>
      <c r="S176" s="1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</row>
    <row r="177" spans="1:31" x14ac:dyDescent="0.35">
      <c r="A177" s="19"/>
      <c r="B177" s="77" t="s">
        <v>24</v>
      </c>
      <c r="C177" s="20" t="str">
        <f t="shared" si="111"/>
        <v/>
      </c>
      <c r="D177" s="20" t="str">
        <f t="shared" si="112"/>
        <v/>
      </c>
      <c r="E177" s="154" t="s">
        <v>296</v>
      </c>
      <c r="F177" s="146">
        <f>Decsheets!$V$9</f>
        <v>2</v>
      </c>
      <c r="G177" s="12"/>
      <c r="H177" s="12"/>
      <c r="I177" s="22"/>
      <c r="J177" s="18" t="str">
        <f t="shared" si="113"/>
        <v/>
      </c>
      <c r="K177" s="18" t="str">
        <f t="shared" si="113"/>
        <v/>
      </c>
      <c r="L177" s="18" t="str">
        <f t="shared" si="113"/>
        <v/>
      </c>
      <c r="M177" s="18" t="str">
        <f t="shared" si="113"/>
        <v/>
      </c>
      <c r="N177" s="18" t="str">
        <f t="shared" si="113"/>
        <v/>
      </c>
      <c r="O177" s="18" t="str">
        <f t="shared" si="113"/>
        <v/>
      </c>
      <c r="P177" s="18" t="str">
        <f t="shared" si="113"/>
        <v/>
      </c>
      <c r="Q177" s="18" t="str">
        <f t="shared" si="113"/>
        <v/>
      </c>
      <c r="R177" s="18"/>
      <c r="S177" s="1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</row>
    <row r="178" spans="1:31" x14ac:dyDescent="0.35">
      <c r="A178" s="19"/>
      <c r="B178" s="77" t="s">
        <v>25</v>
      </c>
      <c r="C178" s="20" t="str">
        <f t="shared" si="111"/>
        <v/>
      </c>
      <c r="D178" s="20" t="str">
        <f t="shared" si="112"/>
        <v/>
      </c>
      <c r="E178" s="154" t="s">
        <v>296</v>
      </c>
      <c r="F178" s="146">
        <f>Decsheets!$V$10</f>
        <v>1</v>
      </c>
      <c r="G178" s="12"/>
      <c r="H178" s="12"/>
      <c r="I178" s="22"/>
      <c r="J178" s="18" t="str">
        <f t="shared" si="113"/>
        <v/>
      </c>
      <c r="K178" s="18" t="str">
        <f t="shared" si="113"/>
        <v/>
      </c>
      <c r="L178" s="18" t="str">
        <f t="shared" si="113"/>
        <v/>
      </c>
      <c r="M178" s="18" t="str">
        <f t="shared" si="113"/>
        <v/>
      </c>
      <c r="N178" s="18" t="str">
        <f t="shared" si="113"/>
        <v/>
      </c>
      <c r="O178" s="18" t="str">
        <f t="shared" si="113"/>
        <v/>
      </c>
      <c r="P178" s="18" t="str">
        <f t="shared" si="113"/>
        <v/>
      </c>
      <c r="Q178" s="18" t="str">
        <f t="shared" si="113"/>
        <v/>
      </c>
      <c r="R178" s="18"/>
      <c r="S178" s="1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</row>
    <row r="179" spans="1:31" x14ac:dyDescent="0.35">
      <c r="A179" s="19"/>
      <c r="B179" s="77" t="s">
        <v>26</v>
      </c>
      <c r="C179" s="20" t="str">
        <f t="shared" si="111"/>
        <v/>
      </c>
      <c r="D179" s="20" t="str">
        <f t="shared" si="112"/>
        <v/>
      </c>
      <c r="E179" s="154" t="s">
        <v>296</v>
      </c>
      <c r="F179" s="146">
        <f>Decsheets!$V$11</f>
        <v>0</v>
      </c>
      <c r="G179" s="12"/>
      <c r="H179" s="12"/>
      <c r="I179" s="22"/>
      <c r="J179" s="18" t="str">
        <f t="shared" si="113"/>
        <v/>
      </c>
      <c r="K179" s="18" t="str">
        <f t="shared" si="113"/>
        <v/>
      </c>
      <c r="L179" s="18" t="str">
        <f t="shared" si="113"/>
        <v/>
      </c>
      <c r="M179" s="18" t="str">
        <f t="shared" si="113"/>
        <v/>
      </c>
      <c r="N179" s="18" t="str">
        <f t="shared" si="113"/>
        <v/>
      </c>
      <c r="O179" s="18" t="str">
        <f t="shared" si="113"/>
        <v/>
      </c>
      <c r="P179" s="18" t="str">
        <f t="shared" si="113"/>
        <v/>
      </c>
      <c r="Q179" s="18" t="str">
        <f t="shared" si="113"/>
        <v/>
      </c>
      <c r="R179" s="18">
        <f>SUM(Decsheets!$V$5:$V$12)-(SUM(J173:P179))</f>
        <v>3</v>
      </c>
      <c r="S179" s="1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</row>
    <row r="180" spans="1:31" x14ac:dyDescent="0.35">
      <c r="A180" s="2"/>
      <c r="B180" s="1"/>
      <c r="C180" s="2"/>
      <c r="D180" s="2"/>
      <c r="E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</row>
    <row r="181" spans="1:31" x14ac:dyDescent="0.35">
      <c r="A181" s="2"/>
      <c r="B181" s="1"/>
      <c r="C181" s="2"/>
      <c r="D181" s="2"/>
      <c r="E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</row>
    <row r="182" spans="1:31" x14ac:dyDescent="0.35">
      <c r="A182" s="2"/>
      <c r="B182" s="1"/>
      <c r="C182" s="2"/>
      <c r="D182" s="2"/>
      <c r="E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</row>
    <row r="183" spans="1:31" x14ac:dyDescent="0.35">
      <c r="A183" s="2"/>
      <c r="B183" s="1"/>
      <c r="C183" s="2"/>
      <c r="D183" s="2"/>
      <c r="E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</row>
  </sheetData>
  <sheetProtection password="CAC7" sheet="1" objects="1" scenarios="1" selectLockedCells="1"/>
  <mergeCells count="4">
    <mergeCell ref="P1:R1"/>
    <mergeCell ref="R10:R12"/>
    <mergeCell ref="A1:D1"/>
    <mergeCell ref="W1:AB1"/>
  </mergeCells>
  <printOptions horizontalCentered="1"/>
  <pageMargins left="0.51181102362204722" right="0.51181102362204722" top="0.43307086614173229" bottom="0.43307086614173229" header="0.31496062992125984" footer="0"/>
  <pageSetup paperSize="9" scale="88" fitToHeight="2" orientation="portrait" r:id="rId1"/>
  <headerFooter>
    <oddHeader>&amp;RUnder 13 Boys Page &amp;P of &amp;N</oddHead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>
    <pageSetUpPr fitToPage="1"/>
  </sheetPr>
  <dimension ref="A1:AF215"/>
  <sheetViews>
    <sheetView topLeftCell="A67" workbookViewId="0">
      <selection activeCell="A86" sqref="A86"/>
    </sheetView>
  </sheetViews>
  <sheetFormatPr defaultRowHeight="14.5" x14ac:dyDescent="0.35"/>
  <cols>
    <col min="1" max="1" width="8.453125" customWidth="1"/>
    <col min="2" max="2" width="3.26953125" style="55" customWidth="1"/>
    <col min="3" max="3" width="37.54296875" customWidth="1"/>
    <col min="4" max="4" width="29.54296875" customWidth="1"/>
    <col min="5" max="5" width="10.54296875" customWidth="1"/>
    <col min="6" max="6" width="4.7265625" style="55" customWidth="1"/>
    <col min="7" max="7" width="6.7265625" hidden="1" customWidth="1"/>
    <col min="8" max="8" width="9.1796875" hidden="1" customWidth="1"/>
    <col min="9" max="9" width="6" customWidth="1"/>
    <col min="10" max="18" width="5.26953125" customWidth="1"/>
    <col min="19" max="19" width="8.7265625" customWidth="1"/>
    <col min="20" max="20" width="4.26953125" customWidth="1"/>
    <col min="21" max="21" width="3.7265625" customWidth="1"/>
    <col min="23" max="23" width="19.81640625" customWidth="1"/>
    <col min="24" max="24" width="14.453125" customWidth="1"/>
    <col min="26" max="26" width="6.81640625" customWidth="1"/>
    <col min="27" max="27" width="20.81640625" customWidth="1"/>
    <col min="28" max="28" width="14.26953125" customWidth="1"/>
  </cols>
  <sheetData>
    <row r="1" spans="1:32" s="72" customFormat="1" ht="18.5" x14ac:dyDescent="0.45">
      <c r="A1" s="340" t="s">
        <v>283</v>
      </c>
      <c r="B1" s="340"/>
      <c r="C1" s="340"/>
      <c r="D1" s="340"/>
      <c r="E1" s="68"/>
      <c r="F1" s="68"/>
      <c r="G1" s="68"/>
      <c r="H1"/>
      <c r="I1" s="71"/>
      <c r="J1" s="73" t="str">
        <f>Overallresults!I38</f>
        <v>Watford</v>
      </c>
      <c r="K1" s="71"/>
      <c r="L1" s="71"/>
      <c r="M1" s="71"/>
      <c r="N1" s="71"/>
      <c r="O1" s="71"/>
      <c r="P1" s="345">
        <f>Overallresults!L38</f>
        <v>44451</v>
      </c>
      <c r="Q1" s="345"/>
      <c r="R1" s="345"/>
      <c r="S1" s="71"/>
      <c r="T1" s="71"/>
      <c r="U1" s="71"/>
      <c r="V1" s="71"/>
      <c r="W1" s="340" t="s">
        <v>367</v>
      </c>
      <c r="X1" s="340"/>
      <c r="Y1" s="340"/>
      <c r="Z1" s="340"/>
      <c r="AA1" s="340"/>
      <c r="AB1" s="340"/>
      <c r="AC1" s="170"/>
      <c r="AD1" s="71"/>
      <c r="AE1" s="71"/>
      <c r="AF1" s="71"/>
    </row>
    <row r="2" spans="1:32" ht="15.75" customHeight="1" x14ac:dyDescent="0.35">
      <c r="A2" s="143"/>
      <c r="B2" s="76"/>
      <c r="C2" s="10" t="s">
        <v>1</v>
      </c>
      <c r="D2" s="10" t="s">
        <v>22</v>
      </c>
      <c r="E2" s="11"/>
      <c r="F2" s="144"/>
      <c r="G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2"/>
      <c r="U2" s="2"/>
      <c r="V2" s="2"/>
      <c r="W2" s="173" t="str">
        <f>Overallresults!I38</f>
        <v>Watford</v>
      </c>
      <c r="X2" s="169"/>
      <c r="Y2" s="170"/>
      <c r="Z2" s="169"/>
      <c r="AA2" s="310">
        <f>Overallresults!L38</f>
        <v>44451</v>
      </c>
      <c r="AB2" s="169"/>
      <c r="AC2" s="170"/>
      <c r="AD2" s="2"/>
      <c r="AE2" s="2"/>
      <c r="AF2" s="2"/>
    </row>
    <row r="3" spans="1:32" x14ac:dyDescent="0.35">
      <c r="A3" s="28"/>
      <c r="B3" s="123">
        <v>1</v>
      </c>
      <c r="C3" s="145" t="str">
        <f>Decsheets!T5</f>
        <v>St Albans</v>
      </c>
      <c r="D3" s="122">
        <f>SUM(J13:J211)</f>
        <v>79</v>
      </c>
      <c r="E3" s="31" t="str">
        <f>Decsheets!S5</f>
        <v>Q</v>
      </c>
      <c r="F3" s="144"/>
      <c r="G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2"/>
      <c r="U3" s="2"/>
      <c r="V3" s="2"/>
      <c r="W3" s="169"/>
      <c r="X3" s="169"/>
      <c r="Y3" s="170"/>
      <c r="Z3" s="169"/>
      <c r="AA3" s="169"/>
      <c r="AB3" s="169"/>
      <c r="AC3" s="170"/>
      <c r="AD3" s="2"/>
      <c r="AE3" s="2"/>
      <c r="AF3" s="2"/>
    </row>
    <row r="4" spans="1:32" x14ac:dyDescent="0.35">
      <c r="A4" s="28"/>
      <c r="B4" s="123">
        <v>2</v>
      </c>
      <c r="C4" s="145" t="str">
        <f>Decsheets!T6</f>
        <v>Watford</v>
      </c>
      <c r="D4" s="122">
        <f>SUM(K13:K211)</f>
        <v>29</v>
      </c>
      <c r="E4" s="31" t="str">
        <f>Decsheets!S6</f>
        <v>W</v>
      </c>
      <c r="F4" s="144"/>
      <c r="G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2"/>
      <c r="U4" s="2"/>
      <c r="V4" s="2"/>
      <c r="W4" s="169" t="s">
        <v>338</v>
      </c>
      <c r="X4" s="171" t="s">
        <v>342</v>
      </c>
      <c r="Y4" s="199" t="str">
        <f>$E12</f>
        <v>.</v>
      </c>
      <c r="Z4" s="169"/>
      <c r="AA4" s="169" t="s">
        <v>339</v>
      </c>
      <c r="AB4" s="171" t="s">
        <v>342</v>
      </c>
      <c r="AC4" s="199" t="str">
        <f>$E20</f>
        <v>.</v>
      </c>
      <c r="AD4" s="2"/>
      <c r="AE4" s="2"/>
      <c r="AF4" s="2"/>
    </row>
    <row r="5" spans="1:32" x14ac:dyDescent="0.35">
      <c r="A5" s="28"/>
      <c r="B5" s="123">
        <v>3</v>
      </c>
      <c r="C5" s="145" t="str">
        <f>Decsheets!T7</f>
        <v>Herts Phoenix</v>
      </c>
      <c r="D5" s="122">
        <f>SUM(L13:L211)</f>
        <v>64</v>
      </c>
      <c r="E5" s="31" t="str">
        <f>Decsheets!S7</f>
        <v>P</v>
      </c>
      <c r="F5" s="144"/>
      <c r="G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2"/>
      <c r="U5" s="2"/>
      <c r="V5" s="2"/>
      <c r="W5" s="169" t="str">
        <f>$C13</f>
        <v>Zico Jones</v>
      </c>
      <c r="X5" s="169" t="str">
        <f>$D13</f>
        <v>Shaftesbury</v>
      </c>
      <c r="Y5" s="200">
        <f>$E13</f>
        <v>11.3</v>
      </c>
      <c r="Z5" s="169"/>
      <c r="AA5" s="169" t="str">
        <f>$C21</f>
        <v>Saugat Pun</v>
      </c>
      <c r="AB5" s="169" t="str">
        <f>$D21</f>
        <v>Shaftesbury</v>
      </c>
      <c r="AC5" s="200">
        <f>$E21</f>
        <v>12</v>
      </c>
      <c r="AD5" s="2"/>
      <c r="AE5" s="2"/>
      <c r="AF5" s="2"/>
    </row>
    <row r="6" spans="1:32" x14ac:dyDescent="0.35">
      <c r="A6" s="28"/>
      <c r="B6" s="123" t="s">
        <v>23</v>
      </c>
      <c r="C6" s="145" t="str">
        <f>Decsheets!T8</f>
        <v>Dacorum &amp; T</v>
      </c>
      <c r="D6" s="122">
        <f>SUM(M13:M211)</f>
        <v>104</v>
      </c>
      <c r="E6" s="31" t="str">
        <f>Decsheets!S8</f>
        <v>D</v>
      </c>
      <c r="F6" s="144"/>
      <c r="G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2"/>
      <c r="U6" s="2"/>
      <c r="V6" s="2"/>
      <c r="W6" s="169" t="str">
        <f t="shared" ref="W6:W11" si="0">$C14</f>
        <v>Mathew Ajayi</v>
      </c>
      <c r="X6" s="169" t="str">
        <f t="shared" ref="X6:X11" si="1">$D14</f>
        <v>Watford</v>
      </c>
      <c r="Y6" s="200">
        <f t="shared" ref="Y6:Y11" si="2">$E14</f>
        <v>11.3</v>
      </c>
      <c r="Z6" s="169"/>
      <c r="AA6" s="169" t="str">
        <f t="shared" ref="AA6:AA11" si="3">$C22</f>
        <v xml:space="preserve">Tendo Semakula   </v>
      </c>
      <c r="AB6" s="169" t="str">
        <f t="shared" ref="AB6:AB11" si="4">$D22</f>
        <v>St Albans</v>
      </c>
      <c r="AC6" s="200">
        <f t="shared" ref="AC6:AC11" si="5">$E22</f>
        <v>12.6</v>
      </c>
      <c r="AD6" s="2"/>
      <c r="AE6" s="2"/>
      <c r="AF6" s="2"/>
    </row>
    <row r="7" spans="1:32" x14ac:dyDescent="0.35">
      <c r="A7" s="28"/>
      <c r="B7" s="123" t="s">
        <v>24</v>
      </c>
      <c r="C7" s="145" t="str">
        <f>Decsheets!T9</f>
        <v>Shaftesbury</v>
      </c>
      <c r="D7" s="122">
        <f>SUM(N13:N211)</f>
        <v>100</v>
      </c>
      <c r="E7" s="31" t="str">
        <f>Decsheets!S9</f>
        <v>G</v>
      </c>
      <c r="F7" s="144"/>
      <c r="G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2"/>
      <c r="U7" s="2"/>
      <c r="V7" s="2"/>
      <c r="W7" s="169" t="str">
        <f t="shared" si="0"/>
        <v>Nathan Hedges</v>
      </c>
      <c r="X7" s="169" t="str">
        <f t="shared" si="1"/>
        <v>Dacorum &amp; T</v>
      </c>
      <c r="Y7" s="200">
        <f t="shared" si="2"/>
        <v>11.5</v>
      </c>
      <c r="Z7" s="169"/>
      <c r="AA7" s="169" t="str">
        <f t="shared" si="3"/>
        <v>Freddie Stewart</v>
      </c>
      <c r="AB7" s="169" t="str">
        <f t="shared" si="4"/>
        <v>Dacorum &amp; T</v>
      </c>
      <c r="AC7" s="200">
        <f t="shared" si="5"/>
        <v>13.3</v>
      </c>
      <c r="AD7" s="2"/>
      <c r="AE7" s="2"/>
      <c r="AF7" s="2"/>
    </row>
    <row r="8" spans="1:32" x14ac:dyDescent="0.35">
      <c r="A8" s="28"/>
      <c r="B8" s="123" t="s">
        <v>25</v>
      </c>
      <c r="C8" s="145" t="str">
        <f>Decsheets!T10</f>
        <v>HAWCS/Enfield</v>
      </c>
      <c r="D8" s="122">
        <f>SUM(O13:O211)</f>
        <v>25</v>
      </c>
      <c r="E8" s="31" t="str">
        <f>Decsheets!S10</f>
        <v>E</v>
      </c>
      <c r="F8" s="144"/>
      <c r="G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2"/>
      <c r="U8" s="2"/>
      <c r="V8" s="2"/>
      <c r="W8" s="169" t="str">
        <f t="shared" si="0"/>
        <v>Griffyn Archer-Jones</v>
      </c>
      <c r="X8" s="169" t="str">
        <f t="shared" si="1"/>
        <v>St Albans</v>
      </c>
      <c r="Y8" s="200">
        <f t="shared" si="2"/>
        <v>12.4</v>
      </c>
      <c r="Z8" s="169"/>
      <c r="AA8" s="169" t="str">
        <f t="shared" si="3"/>
        <v>Kamsi Okolo</v>
      </c>
      <c r="AB8" s="169" t="str">
        <f t="shared" si="4"/>
        <v>Watford</v>
      </c>
      <c r="AC8" s="200">
        <f t="shared" si="5"/>
        <v>13.5</v>
      </c>
      <c r="AD8" s="2"/>
      <c r="AE8" s="2"/>
      <c r="AF8" s="2"/>
    </row>
    <row r="9" spans="1:32" x14ac:dyDescent="0.35">
      <c r="A9" s="28"/>
      <c r="B9" s="123" t="s">
        <v>26</v>
      </c>
      <c r="C9" s="145" t="str">
        <f>Decsheets!T11</f>
        <v>-</v>
      </c>
      <c r="D9" s="122">
        <f>SUM(P13:P211)</f>
        <v>0</v>
      </c>
      <c r="E9" s="31" t="str">
        <f>Decsheets!S11</f>
        <v>-</v>
      </c>
      <c r="F9" s="144"/>
      <c r="G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2"/>
      <c r="U9" s="2"/>
      <c r="V9" s="2"/>
      <c r="W9" s="169" t="str">
        <f t="shared" si="0"/>
        <v>Kai Empsom-Williams</v>
      </c>
      <c r="X9" s="169" t="str">
        <f t="shared" si="1"/>
        <v>HAWCS/Enfield</v>
      </c>
      <c r="Y9" s="200">
        <f t="shared" si="2"/>
        <v>12.5</v>
      </c>
      <c r="Z9" s="169"/>
      <c r="AA9" s="169" t="str">
        <f t="shared" si="3"/>
        <v>Alexander Justin</v>
      </c>
      <c r="AB9" s="169" t="str">
        <f t="shared" si="4"/>
        <v>Herts Phoenix</v>
      </c>
      <c r="AC9" s="200">
        <f t="shared" si="5"/>
        <v>14.9</v>
      </c>
      <c r="AD9" s="2"/>
      <c r="AE9" s="2"/>
      <c r="AF9" s="2"/>
    </row>
    <row r="10" spans="1:32" x14ac:dyDescent="0.35">
      <c r="A10" s="28"/>
      <c r="B10" s="2"/>
      <c r="C10" s="2" t="s">
        <v>259</v>
      </c>
      <c r="D10" s="13">
        <f>SUM(R13:R211)</f>
        <v>124</v>
      </c>
      <c r="E10" s="31" t="str">
        <f>Decsheets!S12</f>
        <v>blank</v>
      </c>
      <c r="F10" s="144"/>
      <c r="G10" s="12"/>
      <c r="I10" s="12"/>
      <c r="J10" s="12"/>
      <c r="K10" s="12"/>
      <c r="L10" s="12"/>
      <c r="M10" s="12"/>
      <c r="N10" s="12"/>
      <c r="O10" s="12"/>
      <c r="P10" s="12"/>
      <c r="Q10" s="12"/>
      <c r="R10" s="338" t="s">
        <v>27</v>
      </c>
      <c r="S10" s="12"/>
      <c r="T10" s="2"/>
      <c r="U10" s="2"/>
      <c r="V10" s="2"/>
      <c r="W10" s="169" t="str">
        <f t="shared" si="0"/>
        <v>Oscar Freame</v>
      </c>
      <c r="X10" s="169" t="str">
        <f t="shared" si="1"/>
        <v>Herts Phoenix</v>
      </c>
      <c r="Y10" s="200">
        <f t="shared" si="2"/>
        <v>13.9</v>
      </c>
      <c r="Z10" s="169"/>
      <c r="AA10" s="169" t="str">
        <f t="shared" si="3"/>
        <v/>
      </c>
      <c r="AB10" s="169" t="str">
        <f t="shared" si="4"/>
        <v/>
      </c>
      <c r="AC10" s="200" t="str">
        <f t="shared" si="5"/>
        <v>.</v>
      </c>
      <c r="AD10" s="2"/>
      <c r="AE10" s="2"/>
      <c r="AF10" s="2"/>
    </row>
    <row r="11" spans="1:32" x14ac:dyDescent="0.35">
      <c r="A11" s="28"/>
      <c r="B11" s="76"/>
      <c r="C11" s="14"/>
      <c r="D11" s="14"/>
      <c r="E11" s="11"/>
      <c r="F11" s="144"/>
      <c r="G11" s="12"/>
      <c r="I11" s="12"/>
      <c r="J11" s="75"/>
      <c r="K11" s="75"/>
      <c r="L11" s="75"/>
      <c r="M11" s="75"/>
      <c r="N11" s="75"/>
      <c r="O11" s="75"/>
      <c r="P11" s="75"/>
      <c r="Q11" s="75"/>
      <c r="R11" s="338"/>
      <c r="S11" s="12"/>
      <c r="T11" s="2"/>
      <c r="U11" s="2"/>
      <c r="V11" s="2"/>
      <c r="W11" s="169" t="str">
        <f t="shared" si="0"/>
        <v/>
      </c>
      <c r="X11" s="169" t="str">
        <f t="shared" si="1"/>
        <v/>
      </c>
      <c r="Y11" s="200" t="str">
        <f t="shared" si="2"/>
        <v>.</v>
      </c>
      <c r="Z11" s="169"/>
      <c r="AA11" s="169" t="str">
        <f t="shared" si="3"/>
        <v/>
      </c>
      <c r="AB11" s="169" t="str">
        <f t="shared" si="4"/>
        <v/>
      </c>
      <c r="AC11" s="200" t="str">
        <f t="shared" si="5"/>
        <v>.</v>
      </c>
      <c r="AD11" s="2"/>
      <c r="AE11" s="2"/>
      <c r="AF11" s="2"/>
    </row>
    <row r="12" spans="1:32" ht="27" x14ac:dyDescent="0.35">
      <c r="A12" s="15" t="s">
        <v>2</v>
      </c>
      <c r="B12" s="76"/>
      <c r="C12" s="16" t="s">
        <v>87</v>
      </c>
      <c r="D12" s="151" t="s">
        <v>336</v>
      </c>
      <c r="E12" s="153" t="s">
        <v>296</v>
      </c>
      <c r="F12" s="144"/>
      <c r="G12" s="12"/>
      <c r="I12" s="12"/>
      <c r="J12" s="17" t="str">
        <f>Decsheets!S5</f>
        <v>Q</v>
      </c>
      <c r="K12" s="17" t="str">
        <f>Decsheets!S6</f>
        <v>W</v>
      </c>
      <c r="L12" s="17" t="str">
        <f>Decsheets!S7</f>
        <v>P</v>
      </c>
      <c r="M12" s="17" t="str">
        <f>Decsheets!S8</f>
        <v>D</v>
      </c>
      <c r="N12" s="17" t="str">
        <f>Decsheets!S9</f>
        <v>G</v>
      </c>
      <c r="O12" s="17" t="str">
        <f>Decsheets!S10</f>
        <v>E</v>
      </c>
      <c r="P12" s="17" t="str">
        <f>Decsheets!S11</f>
        <v>-</v>
      </c>
      <c r="Q12" s="325" t="str">
        <f>Decsheets!S12</f>
        <v>blank</v>
      </c>
      <c r="R12" s="339"/>
      <c r="S12" s="12" t="s">
        <v>28</v>
      </c>
      <c r="T12" s="2"/>
      <c r="U12" s="2"/>
      <c r="V12" s="2"/>
      <c r="W12" s="169"/>
      <c r="X12" s="169"/>
      <c r="Y12" s="200"/>
      <c r="Z12" s="169"/>
      <c r="AA12" s="169"/>
      <c r="AB12" s="169"/>
      <c r="AC12" s="200"/>
      <c r="AD12" s="2"/>
      <c r="AE12" s="2"/>
      <c r="AF12" s="2"/>
    </row>
    <row r="13" spans="1:32" x14ac:dyDescent="0.35">
      <c r="A13" s="19" t="s">
        <v>434</v>
      </c>
      <c r="B13" s="77">
        <v>1</v>
      </c>
      <c r="C13" s="30" t="str">
        <f t="shared" ref="C13:C19" si="6">IF(A13="","",VLOOKUP($A$12,IF(LEN(A13)=2,U15BB,U15BA),VLOOKUP(LEFT(A13,1),club,6,FALSE),FALSE))</f>
        <v>Zico Jones</v>
      </c>
      <c r="D13" s="30" t="str">
        <f t="shared" ref="D13:D77" si="7">IF(A13="","",VLOOKUP(LEFT(A13,1),club,2,FALSE))</f>
        <v>Shaftesbury</v>
      </c>
      <c r="E13" s="154">
        <v>11.3</v>
      </c>
      <c r="F13" s="146">
        <f>Decsheets!$V$5</f>
        <v>6</v>
      </c>
      <c r="G13" s="12"/>
      <c r="I13" s="22"/>
      <c r="J13" s="18" t="str">
        <f t="shared" ref="J13:Q19" si="8">IF($A13="","",IF(LEFT($A13,1)=J$12,$F13,""))</f>
        <v/>
      </c>
      <c r="K13" s="18" t="str">
        <f t="shared" si="8"/>
        <v/>
      </c>
      <c r="L13" s="18" t="str">
        <f t="shared" si="8"/>
        <v/>
      </c>
      <c r="M13" s="18" t="str">
        <f t="shared" si="8"/>
        <v/>
      </c>
      <c r="N13" s="18">
        <f t="shared" si="8"/>
        <v>6</v>
      </c>
      <c r="O13" s="18" t="str">
        <f t="shared" si="8"/>
        <v/>
      </c>
      <c r="P13" s="18" t="str">
        <f t="shared" si="8"/>
        <v/>
      </c>
      <c r="Q13" s="18" t="str">
        <f>IF($A13="","",IF(LEFT($A13,1)=Q$12,$F13,""))</f>
        <v/>
      </c>
      <c r="R13" s="18"/>
      <c r="S13" s="12"/>
      <c r="T13" s="2"/>
      <c r="U13" s="2"/>
      <c r="V13" s="2"/>
      <c r="W13" s="169" t="s">
        <v>340</v>
      </c>
      <c r="X13" s="171" t="s">
        <v>342</v>
      </c>
      <c r="Y13" s="199" t="str">
        <f>$E28</f>
        <v>.</v>
      </c>
      <c r="Z13" s="169"/>
      <c r="AA13" s="169" t="s">
        <v>341</v>
      </c>
      <c r="AB13" s="171" t="s">
        <v>342</v>
      </c>
      <c r="AC13" s="199" t="str">
        <f>$E36</f>
        <v>.</v>
      </c>
      <c r="AD13" s="2"/>
      <c r="AE13" s="2"/>
      <c r="AF13" s="2"/>
    </row>
    <row r="14" spans="1:32" x14ac:dyDescent="0.35">
      <c r="A14" s="19" t="s">
        <v>428</v>
      </c>
      <c r="B14" s="77">
        <v>2</v>
      </c>
      <c r="C14" s="30" t="str">
        <f t="shared" si="6"/>
        <v>Mathew Ajayi</v>
      </c>
      <c r="D14" s="30" t="str">
        <f t="shared" si="7"/>
        <v>Watford</v>
      </c>
      <c r="E14" s="154">
        <v>11.3</v>
      </c>
      <c r="F14" s="146">
        <f>Decsheets!$V$6</f>
        <v>5</v>
      </c>
      <c r="G14" s="12"/>
      <c r="I14" s="22"/>
      <c r="J14" s="18" t="str">
        <f t="shared" si="8"/>
        <v/>
      </c>
      <c r="K14" s="18">
        <f t="shared" si="8"/>
        <v>5</v>
      </c>
      <c r="L14" s="18" t="str">
        <f t="shared" si="8"/>
        <v/>
      </c>
      <c r="M14" s="18" t="str">
        <f t="shared" si="8"/>
        <v/>
      </c>
      <c r="N14" s="18" t="str">
        <f t="shared" si="8"/>
        <v/>
      </c>
      <c r="O14" s="18" t="str">
        <f t="shared" si="8"/>
        <v/>
      </c>
      <c r="P14" s="18" t="str">
        <f t="shared" si="8"/>
        <v/>
      </c>
      <c r="Q14" s="18" t="str">
        <f t="shared" si="8"/>
        <v/>
      </c>
      <c r="R14" s="18"/>
      <c r="S14" s="12"/>
      <c r="T14" s="2"/>
      <c r="U14" s="2"/>
      <c r="V14" s="2"/>
      <c r="W14" s="169" t="str">
        <f>$C29</f>
        <v>Mathew Ajayi</v>
      </c>
      <c r="X14" s="169" t="str">
        <f>$D29</f>
        <v>Watford</v>
      </c>
      <c r="Y14" s="200">
        <f>$E29</f>
        <v>23.3</v>
      </c>
      <c r="Z14" s="169"/>
      <c r="AA14" s="169" t="str">
        <f>$C37</f>
        <v>Oliver Laurens</v>
      </c>
      <c r="AB14" s="169" t="str">
        <f>$D37</f>
        <v>Shaftesbury</v>
      </c>
      <c r="AC14" s="200">
        <f>$E37</f>
        <v>24.7</v>
      </c>
      <c r="AD14" s="2"/>
      <c r="AE14" s="2"/>
      <c r="AF14" s="2"/>
    </row>
    <row r="15" spans="1:32" x14ac:dyDescent="0.35">
      <c r="A15" s="19" t="s">
        <v>432</v>
      </c>
      <c r="B15" s="77">
        <v>3</v>
      </c>
      <c r="C15" s="30" t="str">
        <f t="shared" si="6"/>
        <v>Nathan Hedges</v>
      </c>
      <c r="D15" s="30" t="str">
        <f t="shared" si="7"/>
        <v>Dacorum &amp; T</v>
      </c>
      <c r="E15" s="154">
        <v>11.5</v>
      </c>
      <c r="F15" s="146">
        <f>Decsheets!$V$7</f>
        <v>4</v>
      </c>
      <c r="G15" s="12"/>
      <c r="I15" s="22"/>
      <c r="J15" s="18" t="str">
        <f t="shared" si="8"/>
        <v/>
      </c>
      <c r="K15" s="18" t="str">
        <f t="shared" si="8"/>
        <v/>
      </c>
      <c r="L15" s="18" t="str">
        <f t="shared" si="8"/>
        <v/>
      </c>
      <c r="M15" s="18">
        <f t="shared" si="8"/>
        <v>4</v>
      </c>
      <c r="N15" s="18" t="str">
        <f t="shared" si="8"/>
        <v/>
      </c>
      <c r="O15" s="18" t="str">
        <f t="shared" si="8"/>
        <v/>
      </c>
      <c r="P15" s="18" t="str">
        <f t="shared" si="8"/>
        <v/>
      </c>
      <c r="Q15" s="18" t="str">
        <f t="shared" si="8"/>
        <v/>
      </c>
      <c r="R15" s="18"/>
      <c r="S15" s="12"/>
      <c r="T15" s="2"/>
      <c r="U15" s="2"/>
      <c r="V15" s="2"/>
      <c r="W15" s="169" t="str">
        <f t="shared" ref="W15:W20" si="9">$C30</f>
        <v>Saugat Pun</v>
      </c>
      <c r="X15" s="169" t="str">
        <f t="shared" ref="X15:X20" si="10">$D30</f>
        <v>Shaftesbury</v>
      </c>
      <c r="Y15" s="200">
        <f t="shared" ref="Y15:Y20" si="11">$E30</f>
        <v>24.4</v>
      </c>
      <c r="Z15" s="169"/>
      <c r="AA15" s="169" t="str">
        <f t="shared" ref="AA15:AA20" si="12">$C38</f>
        <v>Harry Casey</v>
      </c>
      <c r="AB15" s="169" t="str">
        <f t="shared" ref="AB15:AB20" si="13">$D38</f>
        <v>HAWCS/Enfield</v>
      </c>
      <c r="AC15" s="200">
        <f t="shared" ref="AC15:AC20" si="14">$E38</f>
        <v>25.8</v>
      </c>
      <c r="AD15" s="2"/>
      <c r="AE15" s="2"/>
      <c r="AF15" s="2"/>
    </row>
    <row r="16" spans="1:32" x14ac:dyDescent="0.35">
      <c r="A16" s="19" t="s">
        <v>425</v>
      </c>
      <c r="B16" s="77" t="s">
        <v>23</v>
      </c>
      <c r="C16" s="30" t="str">
        <f t="shared" si="6"/>
        <v>Griffyn Archer-Jones</v>
      </c>
      <c r="D16" s="30" t="str">
        <f t="shared" si="7"/>
        <v>St Albans</v>
      </c>
      <c r="E16" s="154">
        <v>12.4</v>
      </c>
      <c r="F16" s="146">
        <f>Decsheets!$V$8</f>
        <v>3</v>
      </c>
      <c r="G16" s="12"/>
      <c r="I16" s="22"/>
      <c r="J16" s="18">
        <f t="shared" si="8"/>
        <v>3</v>
      </c>
      <c r="K16" s="18" t="str">
        <f t="shared" si="8"/>
        <v/>
      </c>
      <c r="L16" s="18" t="str">
        <f t="shared" si="8"/>
        <v/>
      </c>
      <c r="M16" s="18" t="str">
        <f t="shared" si="8"/>
        <v/>
      </c>
      <c r="N16" s="18" t="str">
        <f t="shared" si="8"/>
        <v/>
      </c>
      <c r="O16" s="18" t="str">
        <f t="shared" si="8"/>
        <v/>
      </c>
      <c r="P16" s="18" t="str">
        <f t="shared" si="8"/>
        <v/>
      </c>
      <c r="Q16" s="18" t="str">
        <f t="shared" si="8"/>
        <v/>
      </c>
      <c r="R16" s="18"/>
      <c r="S16" s="12"/>
      <c r="T16" s="2"/>
      <c r="U16" s="2"/>
      <c r="V16" s="2"/>
      <c r="W16" s="169" t="str">
        <f t="shared" si="9"/>
        <v>Patrick Weston</v>
      </c>
      <c r="X16" s="169" t="str">
        <f t="shared" si="10"/>
        <v>St Albans</v>
      </c>
      <c r="Y16" s="200">
        <f t="shared" si="11"/>
        <v>24.8</v>
      </c>
      <c r="Z16" s="169"/>
      <c r="AA16" s="169" t="str">
        <f t="shared" si="12"/>
        <v>Aryan Bhagawati</v>
      </c>
      <c r="AB16" s="169" t="str">
        <f t="shared" si="13"/>
        <v>St Albans</v>
      </c>
      <c r="AC16" s="200">
        <f t="shared" si="14"/>
        <v>26.1</v>
      </c>
      <c r="AD16" s="2"/>
      <c r="AE16" s="2"/>
      <c r="AF16" s="2"/>
    </row>
    <row r="17" spans="1:32" x14ac:dyDescent="0.35">
      <c r="A17" s="19" t="s">
        <v>386</v>
      </c>
      <c r="B17" s="77" t="s">
        <v>24</v>
      </c>
      <c r="C17" s="30" t="str">
        <f t="shared" si="6"/>
        <v>Kai Empsom-Williams</v>
      </c>
      <c r="D17" s="30" t="str">
        <f t="shared" si="7"/>
        <v>HAWCS/Enfield</v>
      </c>
      <c r="E17" s="154">
        <v>12.5</v>
      </c>
      <c r="F17" s="146">
        <f>Decsheets!$V$9</f>
        <v>2</v>
      </c>
      <c r="G17" s="12"/>
      <c r="I17" s="22"/>
      <c r="J17" s="18" t="str">
        <f t="shared" si="8"/>
        <v/>
      </c>
      <c r="K17" s="18" t="str">
        <f t="shared" si="8"/>
        <v/>
      </c>
      <c r="L17" s="18" t="str">
        <f t="shared" si="8"/>
        <v/>
      </c>
      <c r="M17" s="18" t="str">
        <f t="shared" si="8"/>
        <v/>
      </c>
      <c r="N17" s="18" t="str">
        <f t="shared" si="8"/>
        <v/>
      </c>
      <c r="O17" s="18">
        <f t="shared" si="8"/>
        <v>2</v>
      </c>
      <c r="P17" s="18" t="str">
        <f t="shared" si="8"/>
        <v/>
      </c>
      <c r="Q17" s="18" t="str">
        <f t="shared" si="8"/>
        <v/>
      </c>
      <c r="R17" s="18"/>
      <c r="S17" s="12"/>
      <c r="T17" s="2"/>
      <c r="U17" s="2"/>
      <c r="V17" s="2"/>
      <c r="W17" s="169" t="str">
        <f t="shared" si="9"/>
        <v>Kai Empsom-Williams</v>
      </c>
      <c r="X17" s="169" t="str">
        <f t="shared" si="10"/>
        <v>HAWCS/Enfield</v>
      </c>
      <c r="Y17" s="200">
        <f t="shared" si="11"/>
        <v>25.2</v>
      </c>
      <c r="Z17" s="169"/>
      <c r="AA17" s="169" t="str">
        <f t="shared" si="12"/>
        <v/>
      </c>
      <c r="AB17" s="169" t="str">
        <f t="shared" si="13"/>
        <v/>
      </c>
      <c r="AC17" s="200" t="str">
        <f t="shared" si="14"/>
        <v>.</v>
      </c>
      <c r="AD17" s="2"/>
      <c r="AE17" s="2"/>
      <c r="AF17" s="2"/>
    </row>
    <row r="18" spans="1:32" x14ac:dyDescent="0.35">
      <c r="A18" s="19" t="s">
        <v>430</v>
      </c>
      <c r="B18" s="77" t="s">
        <v>25</v>
      </c>
      <c r="C18" s="30" t="str">
        <f t="shared" si="6"/>
        <v>Oscar Freame</v>
      </c>
      <c r="D18" s="30" t="str">
        <f t="shared" si="7"/>
        <v>Herts Phoenix</v>
      </c>
      <c r="E18" s="154">
        <v>13.9</v>
      </c>
      <c r="F18" s="146">
        <f>Decsheets!$V$10</f>
        <v>1</v>
      </c>
      <c r="G18" s="12"/>
      <c r="I18" s="22"/>
      <c r="J18" s="18" t="str">
        <f t="shared" si="8"/>
        <v/>
      </c>
      <c r="K18" s="18" t="str">
        <f t="shared" si="8"/>
        <v/>
      </c>
      <c r="L18" s="18">
        <f t="shared" si="8"/>
        <v>1</v>
      </c>
      <c r="M18" s="18" t="str">
        <f t="shared" si="8"/>
        <v/>
      </c>
      <c r="N18" s="18" t="str">
        <f t="shared" si="8"/>
        <v/>
      </c>
      <c r="O18" s="18" t="str">
        <f t="shared" si="8"/>
        <v/>
      </c>
      <c r="P18" s="18" t="str">
        <f t="shared" si="8"/>
        <v/>
      </c>
      <c r="Q18" s="18" t="str">
        <f t="shared" si="8"/>
        <v/>
      </c>
      <c r="R18" s="18"/>
      <c r="S18" s="12"/>
      <c r="T18" s="2"/>
      <c r="U18" s="2"/>
      <c r="V18" s="2"/>
      <c r="W18" s="169" t="str">
        <f t="shared" si="9"/>
        <v>Freddie Stewart</v>
      </c>
      <c r="X18" s="169" t="str">
        <f t="shared" si="10"/>
        <v>Dacorum &amp; T</v>
      </c>
      <c r="Y18" s="200">
        <f t="shared" si="11"/>
        <v>27.7</v>
      </c>
      <c r="Z18" s="169"/>
      <c r="AA18" s="169" t="str">
        <f t="shared" si="12"/>
        <v/>
      </c>
      <c r="AB18" s="169" t="str">
        <f t="shared" si="13"/>
        <v/>
      </c>
      <c r="AC18" s="200" t="str">
        <f t="shared" si="14"/>
        <v>.</v>
      </c>
      <c r="AD18" s="2"/>
      <c r="AE18" s="2"/>
      <c r="AF18" s="2"/>
    </row>
    <row r="19" spans="1:32" x14ac:dyDescent="0.35">
      <c r="A19" s="19"/>
      <c r="B19" s="77">
        <v>7</v>
      </c>
      <c r="C19" s="30" t="str">
        <f t="shared" si="6"/>
        <v/>
      </c>
      <c r="D19" s="30" t="str">
        <f t="shared" si="7"/>
        <v/>
      </c>
      <c r="E19" s="154" t="s">
        <v>296</v>
      </c>
      <c r="F19" s="146">
        <v>1</v>
      </c>
      <c r="G19" s="12"/>
      <c r="I19" s="22"/>
      <c r="J19" s="18" t="str">
        <f t="shared" si="8"/>
        <v/>
      </c>
      <c r="K19" s="18" t="str">
        <f t="shared" si="8"/>
        <v/>
      </c>
      <c r="L19" s="18" t="str">
        <f t="shared" si="8"/>
        <v/>
      </c>
      <c r="M19" s="18" t="str">
        <f t="shared" si="8"/>
        <v/>
      </c>
      <c r="N19" s="18" t="str">
        <f t="shared" si="8"/>
        <v/>
      </c>
      <c r="O19" s="18" t="str">
        <f t="shared" si="8"/>
        <v/>
      </c>
      <c r="P19" s="18" t="str">
        <f t="shared" si="8"/>
        <v/>
      </c>
      <c r="Q19" s="18" t="str">
        <f t="shared" si="8"/>
        <v/>
      </c>
      <c r="R19" s="18">
        <f>SUM(Decsheets!$V$5:$V$12)-(SUM(J13:P19))</f>
        <v>0</v>
      </c>
      <c r="S19" s="12"/>
      <c r="T19" s="2"/>
      <c r="U19" s="2"/>
      <c r="V19" s="2"/>
      <c r="W19" s="169" t="str">
        <f t="shared" si="9"/>
        <v>Nathan Wynn</v>
      </c>
      <c r="X19" s="169" t="str">
        <f t="shared" si="10"/>
        <v>Herts Phoenix</v>
      </c>
      <c r="Y19" s="200">
        <f t="shared" si="11"/>
        <v>29.2</v>
      </c>
      <c r="Z19" s="169"/>
      <c r="AA19" s="169" t="str">
        <f t="shared" si="12"/>
        <v/>
      </c>
      <c r="AB19" s="169" t="str">
        <f t="shared" si="13"/>
        <v/>
      </c>
      <c r="AC19" s="200" t="str">
        <f t="shared" si="14"/>
        <v>.</v>
      </c>
      <c r="AD19" s="2"/>
      <c r="AE19" s="2"/>
      <c r="AF19" s="2"/>
    </row>
    <row r="20" spans="1:32" x14ac:dyDescent="0.35">
      <c r="A20" s="15" t="s">
        <v>2</v>
      </c>
      <c r="B20" s="76"/>
      <c r="C20" s="23" t="s">
        <v>88</v>
      </c>
      <c r="D20" s="151" t="s">
        <v>336</v>
      </c>
      <c r="E20" s="153" t="s">
        <v>296</v>
      </c>
      <c r="F20" s="144"/>
      <c r="G20" s="12"/>
      <c r="I20" s="12"/>
      <c r="J20" s="18"/>
      <c r="K20" s="18"/>
      <c r="L20" s="18"/>
      <c r="M20" s="18"/>
      <c r="N20" s="18"/>
      <c r="O20" s="18"/>
      <c r="P20" s="18"/>
      <c r="Q20" s="18"/>
      <c r="R20" s="18"/>
      <c r="S20" s="12" t="s">
        <v>29</v>
      </c>
      <c r="T20" s="2"/>
      <c r="U20" s="2"/>
      <c r="V20" s="2"/>
      <c r="W20" s="169" t="str">
        <f t="shared" si="9"/>
        <v/>
      </c>
      <c r="X20" s="169" t="str">
        <f t="shared" si="10"/>
        <v/>
      </c>
      <c r="Y20" s="200" t="str">
        <f t="shared" si="11"/>
        <v>.</v>
      </c>
      <c r="Z20" s="169"/>
      <c r="AA20" s="169" t="str">
        <f t="shared" si="12"/>
        <v/>
      </c>
      <c r="AB20" s="169" t="str">
        <f t="shared" si="13"/>
        <v/>
      </c>
      <c r="AC20" s="200" t="str">
        <f t="shared" si="14"/>
        <v>.</v>
      </c>
      <c r="AD20" s="2"/>
      <c r="AE20" s="2"/>
      <c r="AF20" s="2"/>
    </row>
    <row r="21" spans="1:32" x14ac:dyDescent="0.35">
      <c r="A21" s="24" t="s">
        <v>824</v>
      </c>
      <c r="B21" s="77">
        <v>1</v>
      </c>
      <c r="C21" s="30" t="str">
        <f t="shared" ref="C21:C27" si="15">IF(A21="","",VLOOKUP($A$20,IF(LEN(A21)=2,U15BB,U15BA),VLOOKUP(LEFT(A21,1),club,6,FALSE),FALSE))</f>
        <v>Saugat Pun</v>
      </c>
      <c r="D21" s="30" t="str">
        <f t="shared" si="7"/>
        <v>Shaftesbury</v>
      </c>
      <c r="E21" s="154">
        <v>12</v>
      </c>
      <c r="F21" s="146">
        <f>Decsheets!$V$5</f>
        <v>6</v>
      </c>
      <c r="G21" s="12"/>
      <c r="I21" s="22"/>
      <c r="J21" s="18" t="str">
        <f>IF($A21="","",IF(LEFT($A21,1)=J$12,$F21,""))</f>
        <v/>
      </c>
      <c r="K21" s="18" t="str">
        <f t="shared" ref="K21:Q34" si="16">IF($A21="","",IF(LEFT($A21,1)=K$12,$F21,""))</f>
        <v/>
      </c>
      <c r="L21" s="18" t="str">
        <f t="shared" si="16"/>
        <v/>
      </c>
      <c r="M21" s="18" t="str">
        <f t="shared" si="16"/>
        <v/>
      </c>
      <c r="N21" s="18">
        <f t="shared" si="16"/>
        <v>6</v>
      </c>
      <c r="O21" s="18" t="str">
        <f t="shared" si="16"/>
        <v/>
      </c>
      <c r="P21" s="18" t="str">
        <f t="shared" si="16"/>
        <v/>
      </c>
      <c r="Q21" s="18" t="str">
        <f t="shared" si="16"/>
        <v/>
      </c>
      <c r="R21" s="18"/>
      <c r="S21" s="12"/>
      <c r="T21" s="2"/>
      <c r="U21" s="2"/>
      <c r="V21" s="2"/>
      <c r="W21" s="169"/>
      <c r="X21" s="169"/>
      <c r="Y21" s="200"/>
      <c r="Z21" s="169"/>
      <c r="AA21" s="169"/>
      <c r="AB21" s="169"/>
      <c r="AC21" s="200"/>
      <c r="AD21" s="2"/>
      <c r="AE21" s="2"/>
      <c r="AF21" s="2"/>
    </row>
    <row r="22" spans="1:32" x14ac:dyDescent="0.35">
      <c r="A22" s="24" t="s">
        <v>823</v>
      </c>
      <c r="B22" s="77">
        <v>2</v>
      </c>
      <c r="C22" s="30" t="str">
        <f t="shared" si="15"/>
        <v xml:space="preserve">Tendo Semakula   </v>
      </c>
      <c r="D22" s="30" t="str">
        <f t="shared" si="7"/>
        <v>St Albans</v>
      </c>
      <c r="E22" s="154">
        <v>12.6</v>
      </c>
      <c r="F22" s="146">
        <f>Decsheets!$V$6</f>
        <v>5</v>
      </c>
      <c r="G22" s="12"/>
      <c r="I22" s="22"/>
      <c r="J22" s="18">
        <f t="shared" ref="J22:J27" si="17">IF($A22="","",IF(LEFT($A22,1)=J$12,$F22,""))</f>
        <v>5</v>
      </c>
      <c r="K22" s="18" t="str">
        <f t="shared" si="16"/>
        <v/>
      </c>
      <c r="L22" s="18" t="str">
        <f t="shared" si="16"/>
        <v/>
      </c>
      <c r="M22" s="18" t="str">
        <f t="shared" si="16"/>
        <v/>
      </c>
      <c r="N22" s="18" t="str">
        <f t="shared" si="16"/>
        <v/>
      </c>
      <c r="O22" s="18" t="str">
        <f t="shared" si="16"/>
        <v/>
      </c>
      <c r="P22" s="18" t="str">
        <f t="shared" si="16"/>
        <v/>
      </c>
      <c r="Q22" s="18" t="str">
        <f t="shared" si="16"/>
        <v/>
      </c>
      <c r="R22" s="18"/>
      <c r="S22" s="12"/>
      <c r="T22" s="2"/>
      <c r="U22" s="2"/>
      <c r="V22" s="2"/>
      <c r="W22" s="169" t="s">
        <v>343</v>
      </c>
      <c r="X22" s="169"/>
      <c r="Y22" s="200"/>
      <c r="Z22" s="169"/>
      <c r="AA22" s="169" t="s">
        <v>344</v>
      </c>
      <c r="AB22" s="169"/>
      <c r="AC22" s="200"/>
      <c r="AD22" s="2"/>
      <c r="AE22" s="2"/>
      <c r="AF22" s="2"/>
    </row>
    <row r="23" spans="1:32" x14ac:dyDescent="0.35">
      <c r="A23" s="24" t="s">
        <v>825</v>
      </c>
      <c r="B23" s="77">
        <v>3</v>
      </c>
      <c r="C23" s="30" t="str">
        <f t="shared" si="15"/>
        <v>Freddie Stewart</v>
      </c>
      <c r="D23" s="30" t="str">
        <f t="shared" si="7"/>
        <v>Dacorum &amp; T</v>
      </c>
      <c r="E23" s="154">
        <v>13.3</v>
      </c>
      <c r="F23" s="146">
        <f>Decsheets!$V$7</f>
        <v>4</v>
      </c>
      <c r="G23" s="12"/>
      <c r="I23" s="22"/>
      <c r="J23" s="18" t="str">
        <f t="shared" si="17"/>
        <v/>
      </c>
      <c r="K23" s="18" t="str">
        <f t="shared" si="16"/>
        <v/>
      </c>
      <c r="L23" s="18" t="str">
        <f t="shared" si="16"/>
        <v/>
      </c>
      <c r="M23" s="18">
        <f t="shared" si="16"/>
        <v>4</v>
      </c>
      <c r="N23" s="18" t="str">
        <f t="shared" si="16"/>
        <v/>
      </c>
      <c r="O23" s="18" t="str">
        <f t="shared" si="16"/>
        <v/>
      </c>
      <c r="P23" s="18" t="str">
        <f t="shared" si="16"/>
        <v/>
      </c>
      <c r="Q23" s="18" t="str">
        <f t="shared" si="16"/>
        <v/>
      </c>
      <c r="R23" s="18"/>
      <c r="S23" s="12"/>
      <c r="T23" s="2"/>
      <c r="U23" s="2"/>
      <c r="V23" s="2"/>
      <c r="W23" s="169" t="str">
        <f>$C45</f>
        <v>Zico Jones</v>
      </c>
      <c r="X23" s="169" t="str">
        <f>$D45</f>
        <v>Shaftesbury</v>
      </c>
      <c r="Y23" s="200">
        <f>$E45</f>
        <v>37.299999999999997</v>
      </c>
      <c r="Z23" s="169"/>
      <c r="AA23" s="169" t="str">
        <f>$C53</f>
        <v>Jacob Clement</v>
      </c>
      <c r="AB23" s="169" t="str">
        <f>$D53</f>
        <v>Shaftesbury</v>
      </c>
      <c r="AC23" s="200">
        <f>$E53</f>
        <v>39.700000000000003</v>
      </c>
      <c r="AD23" s="2"/>
      <c r="AE23" s="2"/>
      <c r="AF23" s="2"/>
    </row>
    <row r="24" spans="1:32" x14ac:dyDescent="0.35">
      <c r="A24" s="24" t="s">
        <v>822</v>
      </c>
      <c r="B24" s="77" t="s">
        <v>23</v>
      </c>
      <c r="C24" s="30" t="str">
        <f t="shared" si="15"/>
        <v>Kamsi Okolo</v>
      </c>
      <c r="D24" s="30" t="str">
        <f t="shared" si="7"/>
        <v>Watford</v>
      </c>
      <c r="E24" s="154">
        <v>13.5</v>
      </c>
      <c r="F24" s="146">
        <f>Decsheets!$V$8</f>
        <v>3</v>
      </c>
      <c r="G24" s="12"/>
      <c r="I24" s="22"/>
      <c r="J24" s="18" t="str">
        <f t="shared" si="17"/>
        <v/>
      </c>
      <c r="K24" s="18">
        <f t="shared" si="16"/>
        <v>3</v>
      </c>
      <c r="L24" s="18" t="str">
        <f t="shared" si="16"/>
        <v/>
      </c>
      <c r="M24" s="18" t="str">
        <f t="shared" si="16"/>
        <v/>
      </c>
      <c r="N24" s="18" t="str">
        <f t="shared" si="16"/>
        <v/>
      </c>
      <c r="O24" s="18" t="str">
        <f t="shared" si="16"/>
        <v/>
      </c>
      <c r="P24" s="18" t="str">
        <f t="shared" si="16"/>
        <v/>
      </c>
      <c r="Q24" s="18" t="str">
        <f t="shared" si="16"/>
        <v/>
      </c>
      <c r="R24" s="18"/>
      <c r="S24" s="12"/>
      <c r="T24" s="2"/>
      <c r="U24" s="2"/>
      <c r="V24" s="2"/>
      <c r="W24" s="169" t="str">
        <f t="shared" ref="W24:W29" si="18">$C46</f>
        <v>Patrick Weston</v>
      </c>
      <c r="X24" s="169" t="str">
        <f t="shared" ref="X24:X29" si="19">$D46</f>
        <v>St Albans</v>
      </c>
      <c r="Y24" s="200">
        <f t="shared" ref="Y24:Y29" si="20">$E46</f>
        <v>38.6</v>
      </c>
      <c r="Z24" s="169"/>
      <c r="AA24" s="169" t="str">
        <f t="shared" ref="AA24:AA29" si="21">$C54</f>
        <v>Dylan Winfield</v>
      </c>
      <c r="AB24" s="169" t="str">
        <f t="shared" ref="AB24:AB29" si="22">$D54</f>
        <v>Dacorum &amp; T</v>
      </c>
      <c r="AC24" s="200">
        <f t="shared" ref="AC24:AC29" si="23">$E54</f>
        <v>43</v>
      </c>
      <c r="AD24" s="2"/>
      <c r="AE24" s="2"/>
      <c r="AF24" s="2"/>
    </row>
    <row r="25" spans="1:32" x14ac:dyDescent="0.35">
      <c r="A25" s="24" t="s">
        <v>821</v>
      </c>
      <c r="B25" s="77" t="s">
        <v>24</v>
      </c>
      <c r="C25" s="30" t="str">
        <f t="shared" si="15"/>
        <v>Alexander Justin</v>
      </c>
      <c r="D25" s="30" t="str">
        <f t="shared" si="7"/>
        <v>Herts Phoenix</v>
      </c>
      <c r="E25" s="154">
        <v>14.9</v>
      </c>
      <c r="F25" s="146">
        <f>Decsheets!$V$9</f>
        <v>2</v>
      </c>
      <c r="G25" s="12"/>
      <c r="I25" s="22"/>
      <c r="J25" s="18" t="str">
        <f t="shared" si="17"/>
        <v/>
      </c>
      <c r="K25" s="18" t="str">
        <f t="shared" si="16"/>
        <v/>
      </c>
      <c r="L25" s="18">
        <f t="shared" si="16"/>
        <v>2</v>
      </c>
      <c r="M25" s="18" t="str">
        <f t="shared" si="16"/>
        <v/>
      </c>
      <c r="N25" s="18" t="str">
        <f t="shared" si="16"/>
        <v/>
      </c>
      <c r="O25" s="18" t="str">
        <f t="shared" si="16"/>
        <v/>
      </c>
      <c r="P25" s="18" t="str">
        <f t="shared" si="16"/>
        <v/>
      </c>
      <c r="Q25" s="18" t="str">
        <f t="shared" si="16"/>
        <v/>
      </c>
      <c r="R25" s="18"/>
      <c r="S25" s="12"/>
      <c r="T25" s="2"/>
      <c r="U25" s="2"/>
      <c r="V25" s="2"/>
      <c r="W25" s="169" t="str">
        <f t="shared" si="18"/>
        <v>Rhys Tanner</v>
      </c>
      <c r="X25" s="169" t="str">
        <f t="shared" si="19"/>
        <v>Dacorum &amp; T</v>
      </c>
      <c r="Y25" s="200">
        <f t="shared" si="20"/>
        <v>40.9</v>
      </c>
      <c r="Z25" s="169"/>
      <c r="AA25" s="169" t="str">
        <f t="shared" si="21"/>
        <v/>
      </c>
      <c r="AB25" s="169" t="str">
        <f t="shared" si="22"/>
        <v/>
      </c>
      <c r="AC25" s="200" t="str">
        <f t="shared" si="23"/>
        <v>.</v>
      </c>
      <c r="AD25" s="2"/>
      <c r="AE25" s="2"/>
      <c r="AF25" s="2"/>
    </row>
    <row r="26" spans="1:32" x14ac:dyDescent="0.35">
      <c r="A26" s="24"/>
      <c r="B26" s="77" t="s">
        <v>25</v>
      </c>
      <c r="C26" s="30" t="str">
        <f t="shared" si="15"/>
        <v/>
      </c>
      <c r="D26" s="30" t="str">
        <f t="shared" si="7"/>
        <v/>
      </c>
      <c r="E26" s="154" t="s">
        <v>296</v>
      </c>
      <c r="F26" s="146">
        <f>Decsheets!$V$10</f>
        <v>1</v>
      </c>
      <c r="G26" s="12"/>
      <c r="I26" s="22"/>
      <c r="J26" s="18" t="str">
        <f t="shared" si="17"/>
        <v/>
      </c>
      <c r="K26" s="18" t="str">
        <f t="shared" si="16"/>
        <v/>
      </c>
      <c r="L26" s="18" t="str">
        <f t="shared" si="16"/>
        <v/>
      </c>
      <c r="M26" s="18" t="str">
        <f t="shared" si="16"/>
        <v/>
      </c>
      <c r="N26" s="18" t="str">
        <f t="shared" si="16"/>
        <v/>
      </c>
      <c r="O26" s="18" t="str">
        <f t="shared" si="16"/>
        <v/>
      </c>
      <c r="P26" s="18" t="str">
        <f t="shared" si="16"/>
        <v/>
      </c>
      <c r="Q26" s="18" t="str">
        <f t="shared" si="16"/>
        <v/>
      </c>
      <c r="R26" s="18"/>
      <c r="S26" s="12"/>
      <c r="T26" s="2"/>
      <c r="U26" s="2"/>
      <c r="V26" s="2"/>
      <c r="W26" s="169" t="str">
        <f t="shared" si="18"/>
        <v>Benjamin Hibberts</v>
      </c>
      <c r="X26" s="169" t="str">
        <f t="shared" si="19"/>
        <v>Herts Phoenix</v>
      </c>
      <c r="Y26" s="200">
        <f t="shared" si="20"/>
        <v>44.9</v>
      </c>
      <c r="Z26" s="169"/>
      <c r="AA26" s="169" t="str">
        <f t="shared" si="21"/>
        <v/>
      </c>
      <c r="AB26" s="169" t="str">
        <f t="shared" si="22"/>
        <v/>
      </c>
      <c r="AC26" s="200" t="str">
        <f t="shared" si="23"/>
        <v>.</v>
      </c>
      <c r="AD26" s="2"/>
      <c r="AE26" s="2"/>
      <c r="AF26" s="2"/>
    </row>
    <row r="27" spans="1:32" x14ac:dyDescent="0.35">
      <c r="A27" s="24"/>
      <c r="B27" s="77">
        <v>7</v>
      </c>
      <c r="C27" s="30" t="str">
        <f t="shared" si="15"/>
        <v/>
      </c>
      <c r="D27" s="30" t="str">
        <f t="shared" si="7"/>
        <v/>
      </c>
      <c r="E27" s="154" t="s">
        <v>296</v>
      </c>
      <c r="F27" s="146">
        <v>1</v>
      </c>
      <c r="G27" s="12"/>
      <c r="I27" s="22"/>
      <c r="J27" s="18" t="str">
        <f t="shared" si="17"/>
        <v/>
      </c>
      <c r="K27" s="18" t="str">
        <f t="shared" si="16"/>
        <v/>
      </c>
      <c r="L27" s="18" t="str">
        <f t="shared" si="16"/>
        <v/>
      </c>
      <c r="M27" s="18" t="str">
        <f t="shared" si="16"/>
        <v/>
      </c>
      <c r="N27" s="18" t="str">
        <f t="shared" si="16"/>
        <v/>
      </c>
      <c r="O27" s="18" t="str">
        <f t="shared" si="16"/>
        <v/>
      </c>
      <c r="P27" s="18" t="str">
        <f t="shared" si="16"/>
        <v/>
      </c>
      <c r="Q27" s="18" t="str">
        <f t="shared" si="16"/>
        <v/>
      </c>
      <c r="R27" s="18">
        <f>SUM(Decsheets!$V$5:$V$12)-(SUM(J21:P27))</f>
        <v>1</v>
      </c>
      <c r="S27" s="12"/>
      <c r="T27" s="2"/>
      <c r="U27" s="2"/>
      <c r="V27" s="2"/>
      <c r="W27" s="169" t="str">
        <f t="shared" si="18"/>
        <v/>
      </c>
      <c r="X27" s="169" t="str">
        <f t="shared" si="19"/>
        <v/>
      </c>
      <c r="Y27" s="200" t="str">
        <f t="shared" si="20"/>
        <v>.</v>
      </c>
      <c r="Z27" s="169"/>
      <c r="AA27" s="169" t="str">
        <f t="shared" si="21"/>
        <v/>
      </c>
      <c r="AB27" s="169" t="str">
        <f t="shared" si="22"/>
        <v/>
      </c>
      <c r="AC27" s="200" t="str">
        <f t="shared" si="23"/>
        <v>.</v>
      </c>
      <c r="AD27" s="2"/>
      <c r="AE27" s="2"/>
      <c r="AF27" s="2"/>
    </row>
    <row r="28" spans="1:32" x14ac:dyDescent="0.35">
      <c r="A28" s="15" t="s">
        <v>3</v>
      </c>
      <c r="B28" s="76"/>
      <c r="C28" s="25" t="s">
        <v>89</v>
      </c>
      <c r="D28" s="151" t="s">
        <v>336</v>
      </c>
      <c r="E28" s="153" t="s">
        <v>296</v>
      </c>
      <c r="F28" s="144"/>
      <c r="G28" s="12"/>
      <c r="I28" s="12"/>
      <c r="J28" s="18"/>
      <c r="K28" s="18"/>
      <c r="L28" s="18"/>
      <c r="M28" s="18"/>
      <c r="N28" s="18"/>
      <c r="O28" s="18"/>
      <c r="P28" s="18"/>
      <c r="Q28" s="18"/>
      <c r="R28" s="18"/>
      <c r="S28" s="12" t="s">
        <v>30</v>
      </c>
      <c r="T28" s="2"/>
      <c r="U28" s="2"/>
      <c r="V28" s="2"/>
      <c r="W28" s="169" t="str">
        <f t="shared" si="18"/>
        <v/>
      </c>
      <c r="X28" s="169" t="str">
        <f t="shared" si="19"/>
        <v/>
      </c>
      <c r="Y28" s="200" t="str">
        <f t="shared" si="20"/>
        <v>.</v>
      </c>
      <c r="Z28" s="169"/>
      <c r="AA28" s="169" t="str">
        <f>$C58</f>
        <v/>
      </c>
      <c r="AB28" s="169" t="str">
        <f>$D58</f>
        <v/>
      </c>
      <c r="AC28" s="200" t="str">
        <f t="shared" si="23"/>
        <v>.</v>
      </c>
      <c r="AD28" s="2"/>
      <c r="AE28" s="2"/>
      <c r="AF28" s="2"/>
    </row>
    <row r="29" spans="1:32" x14ac:dyDescent="0.35">
      <c r="A29" s="24" t="s">
        <v>428</v>
      </c>
      <c r="B29" s="77">
        <v>1</v>
      </c>
      <c r="C29" s="20" t="str">
        <f t="shared" ref="C29:C35" si="24">IF(A29="","",VLOOKUP($A$28,IF(LEN(A29)=2,U15BB,U15BA),VLOOKUP(LEFT(A29,1),club,6,FALSE),FALSE))</f>
        <v>Mathew Ajayi</v>
      </c>
      <c r="D29" s="30" t="str">
        <f t="shared" si="7"/>
        <v>Watford</v>
      </c>
      <c r="E29" s="154">
        <v>23.3</v>
      </c>
      <c r="F29" s="146">
        <f>Decsheets!$V$5</f>
        <v>6</v>
      </c>
      <c r="G29" s="12"/>
      <c r="I29" s="22"/>
      <c r="J29" s="18" t="str">
        <f t="shared" ref="J29:J35" si="25">IF($A29="","",IF(LEFT($A29,1)=J$12,$F29,""))</f>
        <v/>
      </c>
      <c r="K29" s="18">
        <f t="shared" si="16"/>
        <v>6</v>
      </c>
      <c r="L29" s="18" t="str">
        <f t="shared" si="16"/>
        <v/>
      </c>
      <c r="M29" s="18" t="str">
        <f t="shared" si="16"/>
        <v/>
      </c>
      <c r="N29" s="18" t="str">
        <f t="shared" si="16"/>
        <v/>
      </c>
      <c r="O29" s="18" t="str">
        <f t="shared" si="16"/>
        <v/>
      </c>
      <c r="P29" s="18" t="str">
        <f t="shared" si="16"/>
        <v/>
      </c>
      <c r="Q29" s="18" t="str">
        <f t="shared" si="16"/>
        <v/>
      </c>
      <c r="R29" s="18"/>
      <c r="S29" s="12"/>
      <c r="T29" s="2"/>
      <c r="U29" s="2"/>
      <c r="V29" s="2"/>
      <c r="W29" s="169" t="str">
        <f t="shared" si="18"/>
        <v/>
      </c>
      <c r="X29" s="169" t="str">
        <f t="shared" si="19"/>
        <v/>
      </c>
      <c r="Y29" s="200" t="str">
        <f t="shared" si="20"/>
        <v>.</v>
      </c>
      <c r="Z29" s="169"/>
      <c r="AA29" s="169" t="str">
        <f t="shared" si="21"/>
        <v/>
      </c>
      <c r="AB29" s="169" t="str">
        <f t="shared" si="22"/>
        <v/>
      </c>
      <c r="AC29" s="200" t="str">
        <f t="shared" si="23"/>
        <v>.</v>
      </c>
      <c r="AD29" s="2"/>
      <c r="AE29" s="2"/>
      <c r="AF29" s="2"/>
    </row>
    <row r="30" spans="1:32" x14ac:dyDescent="0.35">
      <c r="A30" s="24" t="s">
        <v>434</v>
      </c>
      <c r="B30" s="77">
        <v>2</v>
      </c>
      <c r="C30" s="20" t="str">
        <f t="shared" si="24"/>
        <v>Saugat Pun</v>
      </c>
      <c r="D30" s="30" t="str">
        <f t="shared" si="7"/>
        <v>Shaftesbury</v>
      </c>
      <c r="E30" s="154">
        <v>24.4</v>
      </c>
      <c r="F30" s="146">
        <f>Decsheets!$V$6</f>
        <v>5</v>
      </c>
      <c r="G30" s="12"/>
      <c r="I30" s="22"/>
      <c r="J30" s="18" t="str">
        <f t="shared" si="25"/>
        <v/>
      </c>
      <c r="K30" s="18" t="str">
        <f t="shared" si="16"/>
        <v/>
      </c>
      <c r="L30" s="18" t="str">
        <f t="shared" si="16"/>
        <v/>
      </c>
      <c r="M30" s="18" t="str">
        <f t="shared" si="16"/>
        <v/>
      </c>
      <c r="N30" s="18">
        <f t="shared" si="16"/>
        <v>5</v>
      </c>
      <c r="O30" s="18" t="str">
        <f t="shared" si="16"/>
        <v/>
      </c>
      <c r="P30" s="18" t="str">
        <f t="shared" si="16"/>
        <v/>
      </c>
      <c r="Q30" s="18" t="str">
        <f t="shared" si="16"/>
        <v/>
      </c>
      <c r="R30" s="18"/>
      <c r="S30" s="12"/>
      <c r="T30" s="2"/>
      <c r="U30" s="2"/>
      <c r="V30" s="2"/>
      <c r="W30" s="169"/>
      <c r="X30" s="169"/>
      <c r="Y30" s="200"/>
      <c r="Z30" s="169"/>
      <c r="AA30" s="169"/>
      <c r="AB30" s="169"/>
      <c r="AC30" s="170"/>
      <c r="AD30" s="2"/>
      <c r="AE30" s="2"/>
      <c r="AF30" s="2"/>
    </row>
    <row r="31" spans="1:32" x14ac:dyDescent="0.35">
      <c r="A31" s="24" t="s">
        <v>425</v>
      </c>
      <c r="B31" s="77">
        <v>3</v>
      </c>
      <c r="C31" s="20" t="str">
        <f t="shared" si="24"/>
        <v>Patrick Weston</v>
      </c>
      <c r="D31" s="30" t="str">
        <f t="shared" si="7"/>
        <v>St Albans</v>
      </c>
      <c r="E31" s="154">
        <v>24.8</v>
      </c>
      <c r="F31" s="146">
        <f>Decsheets!$V$7</f>
        <v>4</v>
      </c>
      <c r="G31" s="12"/>
      <c r="I31" s="22"/>
      <c r="J31" s="18">
        <f t="shared" si="25"/>
        <v>4</v>
      </c>
      <c r="K31" s="18" t="str">
        <f t="shared" si="16"/>
        <v/>
      </c>
      <c r="L31" s="18" t="str">
        <f t="shared" si="16"/>
        <v/>
      </c>
      <c r="M31" s="18" t="str">
        <f t="shared" si="16"/>
        <v/>
      </c>
      <c r="N31" s="18" t="str">
        <f t="shared" si="16"/>
        <v/>
      </c>
      <c r="O31" s="18" t="str">
        <f t="shared" si="16"/>
        <v/>
      </c>
      <c r="P31" s="18" t="str">
        <f t="shared" si="16"/>
        <v/>
      </c>
      <c r="Q31" s="18" t="str">
        <f t="shared" si="16"/>
        <v/>
      </c>
      <c r="R31" s="18"/>
      <c r="S31" s="12"/>
      <c r="T31" s="2"/>
      <c r="U31" s="2"/>
      <c r="V31" s="2"/>
      <c r="W31" s="169" t="s">
        <v>345</v>
      </c>
      <c r="X31" s="169"/>
      <c r="Y31" s="170"/>
      <c r="Z31" s="169"/>
      <c r="AA31" s="169" t="s">
        <v>346</v>
      </c>
      <c r="AB31" s="169"/>
      <c r="AC31" s="170"/>
      <c r="AD31" s="2"/>
      <c r="AE31" s="2"/>
      <c r="AF31" s="2"/>
    </row>
    <row r="32" spans="1:32" x14ac:dyDescent="0.35">
      <c r="A32" s="24" t="s">
        <v>386</v>
      </c>
      <c r="B32" s="77" t="s">
        <v>23</v>
      </c>
      <c r="C32" s="20" t="str">
        <f t="shared" si="24"/>
        <v>Kai Empsom-Williams</v>
      </c>
      <c r="D32" s="30" t="str">
        <f t="shared" si="7"/>
        <v>HAWCS/Enfield</v>
      </c>
      <c r="E32" s="154">
        <v>25.2</v>
      </c>
      <c r="F32" s="146">
        <f>Decsheets!$V$8</f>
        <v>3</v>
      </c>
      <c r="G32" s="12"/>
      <c r="I32" s="22"/>
      <c r="J32" s="18" t="str">
        <f t="shared" si="25"/>
        <v/>
      </c>
      <c r="K32" s="18" t="str">
        <f t="shared" si="16"/>
        <v/>
      </c>
      <c r="L32" s="18" t="str">
        <f t="shared" si="16"/>
        <v/>
      </c>
      <c r="M32" s="18" t="str">
        <f t="shared" si="16"/>
        <v/>
      </c>
      <c r="N32" s="18" t="str">
        <f t="shared" si="16"/>
        <v/>
      </c>
      <c r="O32" s="18">
        <f t="shared" si="16"/>
        <v>3</v>
      </c>
      <c r="P32" s="18" t="str">
        <f t="shared" si="16"/>
        <v/>
      </c>
      <c r="Q32" s="18" t="str">
        <f t="shared" si="16"/>
        <v/>
      </c>
      <c r="R32" s="18"/>
      <c r="S32" s="12"/>
      <c r="T32" s="2"/>
      <c r="U32" s="2"/>
      <c r="V32" s="2"/>
      <c r="W32" s="169" t="str">
        <f>$C61</f>
        <v>Jacob Clement</v>
      </c>
      <c r="X32" s="169" t="str">
        <f>$D61</f>
        <v>Shaftesbury</v>
      </c>
      <c r="Y32" s="170" t="str">
        <f>$E61</f>
        <v>2:10.6</v>
      </c>
      <c r="Z32" s="169"/>
      <c r="AA32" s="169" t="str">
        <f>$C69</f>
        <v>George Metcalfe</v>
      </c>
      <c r="AB32" s="169" t="str">
        <f>$D69</f>
        <v>St Albans</v>
      </c>
      <c r="AC32" s="170" t="str">
        <f>$E69</f>
        <v>2:12.7</v>
      </c>
      <c r="AD32" s="2"/>
      <c r="AE32" s="2"/>
      <c r="AF32" s="2"/>
    </row>
    <row r="33" spans="1:32" x14ac:dyDescent="0.35">
      <c r="A33" s="24" t="s">
        <v>432</v>
      </c>
      <c r="B33" s="77" t="s">
        <v>24</v>
      </c>
      <c r="C33" s="20" t="str">
        <f t="shared" si="24"/>
        <v>Freddie Stewart</v>
      </c>
      <c r="D33" s="30" t="str">
        <f t="shared" si="7"/>
        <v>Dacorum &amp; T</v>
      </c>
      <c r="E33" s="154">
        <v>27.7</v>
      </c>
      <c r="F33" s="146">
        <f>Decsheets!$V$9</f>
        <v>2</v>
      </c>
      <c r="G33" s="12"/>
      <c r="I33" s="22"/>
      <c r="J33" s="18" t="str">
        <f t="shared" si="25"/>
        <v/>
      </c>
      <c r="K33" s="18" t="str">
        <f t="shared" si="16"/>
        <v/>
      </c>
      <c r="L33" s="18" t="str">
        <f t="shared" si="16"/>
        <v/>
      </c>
      <c r="M33" s="18">
        <f t="shared" si="16"/>
        <v>2</v>
      </c>
      <c r="N33" s="18" t="str">
        <f t="shared" si="16"/>
        <v/>
      </c>
      <c r="O33" s="18" t="str">
        <f t="shared" si="16"/>
        <v/>
      </c>
      <c r="P33" s="18" t="str">
        <f t="shared" si="16"/>
        <v/>
      </c>
      <c r="Q33" s="18" t="str">
        <f t="shared" si="16"/>
        <v/>
      </c>
      <c r="R33" s="18"/>
      <c r="S33" s="12"/>
      <c r="T33" s="2"/>
      <c r="U33" s="2"/>
      <c r="V33" s="2"/>
      <c r="W33" s="169" t="str">
        <f t="shared" ref="W33:W38" si="26">$C62</f>
        <v>Oscar Tivnann</v>
      </c>
      <c r="X33" s="169" t="str">
        <f t="shared" ref="X33:X38" si="27">$D62</f>
        <v>HAWCS/Enfield</v>
      </c>
      <c r="Y33" s="170" t="str">
        <f t="shared" ref="Y33:Y38" si="28">$E62</f>
        <v>2:14.5</v>
      </c>
      <c r="Z33" s="169"/>
      <c r="AA33" s="169" t="str">
        <f t="shared" ref="AA33:AA38" si="29">$C70</f>
        <v>Jordan Pearlman</v>
      </c>
      <c r="AB33" s="169" t="str">
        <f t="shared" ref="AB33:AB38" si="30">$D70</f>
        <v>Shaftesbury</v>
      </c>
      <c r="AC33" s="170" t="str">
        <f t="shared" ref="AC33:AC38" si="31">$E70</f>
        <v>2:23.2</v>
      </c>
      <c r="AD33" s="2"/>
      <c r="AE33" s="2"/>
      <c r="AF33" s="2"/>
    </row>
    <row r="34" spans="1:32" x14ac:dyDescent="0.35">
      <c r="A34" s="24" t="s">
        <v>430</v>
      </c>
      <c r="B34" s="77" t="s">
        <v>25</v>
      </c>
      <c r="C34" s="20" t="str">
        <f t="shared" si="24"/>
        <v>Nathan Wynn</v>
      </c>
      <c r="D34" s="30" t="str">
        <f t="shared" si="7"/>
        <v>Herts Phoenix</v>
      </c>
      <c r="E34" s="154">
        <v>29.2</v>
      </c>
      <c r="F34" s="146">
        <f>Decsheets!$V$10</f>
        <v>1</v>
      </c>
      <c r="G34" s="12"/>
      <c r="I34" s="22"/>
      <c r="J34" s="18" t="str">
        <f t="shared" si="25"/>
        <v/>
      </c>
      <c r="K34" s="18" t="str">
        <f t="shared" si="16"/>
        <v/>
      </c>
      <c r="L34" s="18">
        <f t="shared" si="16"/>
        <v>1</v>
      </c>
      <c r="M34" s="18" t="str">
        <f t="shared" si="16"/>
        <v/>
      </c>
      <c r="N34" s="18" t="str">
        <f t="shared" si="16"/>
        <v/>
      </c>
      <c r="O34" s="18" t="str">
        <f t="shared" si="16"/>
        <v/>
      </c>
      <c r="P34" s="18" t="str">
        <f t="shared" si="16"/>
        <v/>
      </c>
      <c r="Q34" s="18" t="str">
        <f t="shared" si="16"/>
        <v/>
      </c>
      <c r="R34" s="18"/>
      <c r="S34" s="12"/>
      <c r="T34" s="2"/>
      <c r="U34" s="2"/>
      <c r="V34" s="2"/>
      <c r="W34" s="169" t="str">
        <f t="shared" si="26"/>
        <v>Jadon Connage</v>
      </c>
      <c r="X34" s="169" t="str">
        <f t="shared" si="27"/>
        <v>Watford</v>
      </c>
      <c r="Y34" s="170" t="str">
        <f t="shared" si="28"/>
        <v>2:14.5</v>
      </c>
      <c r="Z34" s="169"/>
      <c r="AA34" s="169" t="str">
        <f t="shared" si="29"/>
        <v>Oliver Tom</v>
      </c>
      <c r="AB34" s="169" t="str">
        <f t="shared" si="30"/>
        <v>HAWCS/Enfield</v>
      </c>
      <c r="AC34" s="170" t="str">
        <f t="shared" si="31"/>
        <v>2:25.6</v>
      </c>
      <c r="AD34" s="2"/>
      <c r="AE34" s="2"/>
      <c r="AF34" s="2"/>
    </row>
    <row r="35" spans="1:32" x14ac:dyDescent="0.35">
      <c r="A35" s="24"/>
      <c r="B35" s="77">
        <v>7</v>
      </c>
      <c r="C35" s="20" t="str">
        <f t="shared" si="24"/>
        <v/>
      </c>
      <c r="D35" s="30" t="str">
        <f t="shared" si="7"/>
        <v/>
      </c>
      <c r="E35" s="154" t="s">
        <v>296</v>
      </c>
      <c r="F35" s="146">
        <v>1</v>
      </c>
      <c r="G35" s="12"/>
      <c r="I35" s="22"/>
      <c r="J35" s="18" t="str">
        <f t="shared" si="25"/>
        <v/>
      </c>
      <c r="K35" s="18" t="str">
        <f t="shared" ref="K35:Q35" si="32">IF($A35="","",IF(LEFT($A35,1)=K$12,$F35,""))</f>
        <v/>
      </c>
      <c r="L35" s="18" t="str">
        <f t="shared" si="32"/>
        <v/>
      </c>
      <c r="M35" s="18" t="str">
        <f t="shared" si="32"/>
        <v/>
      </c>
      <c r="N35" s="18" t="str">
        <f t="shared" si="32"/>
        <v/>
      </c>
      <c r="O35" s="18" t="str">
        <f t="shared" si="32"/>
        <v/>
      </c>
      <c r="P35" s="18" t="str">
        <f t="shared" si="32"/>
        <v/>
      </c>
      <c r="Q35" s="18" t="str">
        <f t="shared" si="32"/>
        <v/>
      </c>
      <c r="R35" s="18">
        <f>SUM(Decsheets!$V$5:$V$12)-(SUM(J29:P35))</f>
        <v>0</v>
      </c>
      <c r="S35" s="12"/>
      <c r="T35" s="2"/>
      <c r="U35" s="2"/>
      <c r="V35" s="2"/>
      <c r="W35" s="169" t="str">
        <f t="shared" si="26"/>
        <v>Matthew Nicholls</v>
      </c>
      <c r="X35" s="169" t="str">
        <f t="shared" si="27"/>
        <v>St Albans</v>
      </c>
      <c r="Y35" s="170" t="str">
        <f t="shared" si="28"/>
        <v>2:15.4</v>
      </c>
      <c r="Z35" s="169"/>
      <c r="AA35" s="169" t="str">
        <f t="shared" si="29"/>
        <v>William Kidd</v>
      </c>
      <c r="AB35" s="169" t="str">
        <f t="shared" si="30"/>
        <v>Dacorum &amp; T</v>
      </c>
      <c r="AC35" s="170" t="str">
        <f t="shared" si="31"/>
        <v>2:30.4</v>
      </c>
      <c r="AD35" s="2"/>
      <c r="AE35" s="2"/>
      <c r="AF35" s="2"/>
    </row>
    <row r="36" spans="1:32" x14ac:dyDescent="0.35">
      <c r="A36" s="15" t="s">
        <v>3</v>
      </c>
      <c r="B36" s="76"/>
      <c r="C36" s="23" t="s">
        <v>90</v>
      </c>
      <c r="D36" s="151" t="s">
        <v>336</v>
      </c>
      <c r="E36" s="153" t="s">
        <v>296</v>
      </c>
      <c r="F36" s="144"/>
      <c r="G36" s="12"/>
      <c r="I36" s="12"/>
      <c r="J36" s="18"/>
      <c r="K36" s="18"/>
      <c r="L36" s="18"/>
      <c r="M36" s="18"/>
      <c r="N36" s="18"/>
      <c r="O36" s="18"/>
      <c r="P36" s="18"/>
      <c r="Q36" s="18"/>
      <c r="R36" s="18"/>
      <c r="S36" s="12" t="s">
        <v>31</v>
      </c>
      <c r="T36" s="2"/>
      <c r="U36" s="2"/>
      <c r="V36" s="2"/>
      <c r="W36" s="169" t="str">
        <f t="shared" si="26"/>
        <v>Cameron Bellingham</v>
      </c>
      <c r="X36" s="169" t="str">
        <f t="shared" si="27"/>
        <v>Herts Phoenix</v>
      </c>
      <c r="Y36" s="170" t="str">
        <f t="shared" si="28"/>
        <v>2:21.8</v>
      </c>
      <c r="Z36" s="169"/>
      <c r="AA36" s="169" t="str">
        <f t="shared" si="29"/>
        <v>James Ingham</v>
      </c>
      <c r="AB36" s="169" t="str">
        <f t="shared" si="30"/>
        <v>Watford</v>
      </c>
      <c r="AC36" s="170" t="str">
        <f t="shared" si="31"/>
        <v>2:31.4</v>
      </c>
      <c r="AD36" s="2"/>
      <c r="AE36" s="2"/>
      <c r="AF36" s="2"/>
    </row>
    <row r="37" spans="1:32" x14ac:dyDescent="0.35">
      <c r="A37" s="19" t="s">
        <v>824</v>
      </c>
      <c r="B37" s="77">
        <v>1</v>
      </c>
      <c r="C37" s="20" t="str">
        <f t="shared" ref="C37:C43" si="33">IF(A37="","",VLOOKUP($A$36,IF(LEN(A37)=2,U15BB,U15BA),VLOOKUP(LEFT(A37,1),club,6,FALSE),FALSE))</f>
        <v>Oliver Laurens</v>
      </c>
      <c r="D37" s="20" t="str">
        <f t="shared" si="7"/>
        <v>Shaftesbury</v>
      </c>
      <c r="E37" s="154">
        <v>24.7</v>
      </c>
      <c r="F37" s="146">
        <f>Decsheets!$V$5</f>
        <v>6</v>
      </c>
      <c r="G37" s="12"/>
      <c r="I37" s="22"/>
      <c r="J37" s="18" t="str">
        <f t="shared" ref="J37:Q43" si="34">IF($A37="","",IF(LEFT($A37,1)=J$12,$F37,""))</f>
        <v/>
      </c>
      <c r="K37" s="18" t="str">
        <f t="shared" si="34"/>
        <v/>
      </c>
      <c r="L37" s="18" t="str">
        <f t="shared" si="34"/>
        <v/>
      </c>
      <c r="M37" s="18" t="str">
        <f t="shared" si="34"/>
        <v/>
      </c>
      <c r="N37" s="18">
        <f t="shared" si="34"/>
        <v>6</v>
      </c>
      <c r="O37" s="18" t="str">
        <f t="shared" si="34"/>
        <v/>
      </c>
      <c r="P37" s="18" t="str">
        <f t="shared" si="34"/>
        <v/>
      </c>
      <c r="Q37" s="18" t="str">
        <f t="shared" si="34"/>
        <v/>
      </c>
      <c r="R37" s="18"/>
      <c r="S37" s="12"/>
      <c r="T37" s="2"/>
      <c r="U37" s="2"/>
      <c r="V37" s="2"/>
      <c r="W37" s="169" t="str">
        <f t="shared" si="26"/>
        <v>Billy Redman</v>
      </c>
      <c r="X37" s="169" t="str">
        <f t="shared" si="27"/>
        <v>Dacorum &amp; T</v>
      </c>
      <c r="Y37" s="170" t="str">
        <f t="shared" si="28"/>
        <v>2:30.3</v>
      </c>
      <c r="Z37" s="169"/>
      <c r="AA37" s="169" t="str">
        <f t="shared" si="29"/>
        <v>Alexander Roberts</v>
      </c>
      <c r="AB37" s="169" t="str">
        <f t="shared" si="30"/>
        <v>Herts Phoenix</v>
      </c>
      <c r="AC37" s="170" t="str">
        <f t="shared" si="31"/>
        <v>2:45.7</v>
      </c>
      <c r="AD37" s="2"/>
      <c r="AE37" s="2"/>
      <c r="AF37" s="2"/>
    </row>
    <row r="38" spans="1:32" x14ac:dyDescent="0.35">
      <c r="A38" s="19" t="s">
        <v>884</v>
      </c>
      <c r="B38" s="77">
        <v>2</v>
      </c>
      <c r="C38" s="20" t="str">
        <f t="shared" si="33"/>
        <v>Harry Casey</v>
      </c>
      <c r="D38" s="20" t="str">
        <f t="shared" si="7"/>
        <v>HAWCS/Enfield</v>
      </c>
      <c r="E38" s="154">
        <v>25.8</v>
      </c>
      <c r="F38" s="146">
        <f>Decsheets!$V$6</f>
        <v>5</v>
      </c>
      <c r="G38" s="12"/>
      <c r="I38" s="22"/>
      <c r="J38" s="18" t="str">
        <f t="shared" si="34"/>
        <v/>
      </c>
      <c r="K38" s="18" t="str">
        <f t="shared" si="34"/>
        <v/>
      </c>
      <c r="L38" s="18" t="str">
        <f t="shared" si="34"/>
        <v/>
      </c>
      <c r="M38" s="18" t="str">
        <f t="shared" si="34"/>
        <v/>
      </c>
      <c r="N38" s="18" t="str">
        <f t="shared" si="34"/>
        <v/>
      </c>
      <c r="O38" s="18">
        <f t="shared" si="34"/>
        <v>5</v>
      </c>
      <c r="P38" s="18" t="str">
        <f t="shared" si="34"/>
        <v/>
      </c>
      <c r="Q38" s="18" t="str">
        <f t="shared" si="34"/>
        <v/>
      </c>
      <c r="R38" s="18"/>
      <c r="S38" s="12"/>
      <c r="T38" s="2"/>
      <c r="U38" s="2"/>
      <c r="V38" s="2"/>
      <c r="W38" s="169" t="str">
        <f t="shared" si="26"/>
        <v/>
      </c>
      <c r="X38" s="169" t="str">
        <f t="shared" si="27"/>
        <v/>
      </c>
      <c r="Y38" s="170" t="str">
        <f t="shared" si="28"/>
        <v>.</v>
      </c>
      <c r="Z38" s="169"/>
      <c r="AA38" s="169" t="str">
        <f t="shared" si="29"/>
        <v/>
      </c>
      <c r="AB38" s="169" t="str">
        <f t="shared" si="30"/>
        <v/>
      </c>
      <c r="AC38" s="170" t="str">
        <f t="shared" si="31"/>
        <v>.</v>
      </c>
      <c r="AD38" s="2"/>
      <c r="AE38" s="2"/>
      <c r="AF38" s="2"/>
    </row>
    <row r="39" spans="1:32" x14ac:dyDescent="0.35">
      <c r="A39" s="19" t="s">
        <v>823</v>
      </c>
      <c r="B39" s="77">
        <v>3</v>
      </c>
      <c r="C39" s="20" t="str">
        <f t="shared" si="33"/>
        <v>Aryan Bhagawati</v>
      </c>
      <c r="D39" s="20" t="str">
        <f t="shared" si="7"/>
        <v>St Albans</v>
      </c>
      <c r="E39" s="154">
        <v>26.1</v>
      </c>
      <c r="F39" s="146">
        <f>Decsheets!$V$7</f>
        <v>4</v>
      </c>
      <c r="G39" s="12"/>
      <c r="I39" s="22"/>
      <c r="J39" s="18">
        <f t="shared" si="34"/>
        <v>4</v>
      </c>
      <c r="K39" s="18" t="str">
        <f t="shared" si="34"/>
        <v/>
      </c>
      <c r="L39" s="18" t="str">
        <f t="shared" si="34"/>
        <v/>
      </c>
      <c r="M39" s="18" t="str">
        <f t="shared" si="34"/>
        <v/>
      </c>
      <c r="N39" s="18" t="str">
        <f t="shared" si="34"/>
        <v/>
      </c>
      <c r="O39" s="18" t="str">
        <f t="shared" si="34"/>
        <v/>
      </c>
      <c r="P39" s="18" t="str">
        <f t="shared" si="34"/>
        <v/>
      </c>
      <c r="Q39" s="18" t="str">
        <f t="shared" si="34"/>
        <v/>
      </c>
      <c r="R39" s="18"/>
      <c r="S39" s="12"/>
      <c r="T39" s="2"/>
      <c r="U39" s="2"/>
      <c r="V39" s="2"/>
      <c r="W39" s="169"/>
      <c r="X39" s="169"/>
      <c r="Y39" s="170"/>
      <c r="Z39" s="169"/>
      <c r="AA39" s="169"/>
      <c r="AB39" s="169"/>
      <c r="AC39" s="170"/>
      <c r="AD39" s="2"/>
      <c r="AE39" s="2"/>
      <c r="AF39" s="2"/>
    </row>
    <row r="40" spans="1:32" x14ac:dyDescent="0.35">
      <c r="A40" s="19"/>
      <c r="B40" s="77" t="s">
        <v>23</v>
      </c>
      <c r="C40" s="20" t="str">
        <f t="shared" si="33"/>
        <v/>
      </c>
      <c r="D40" s="20" t="str">
        <f t="shared" si="7"/>
        <v/>
      </c>
      <c r="E40" s="154" t="s">
        <v>296</v>
      </c>
      <c r="F40" s="146">
        <f>Decsheets!$V$8</f>
        <v>3</v>
      </c>
      <c r="G40" s="12"/>
      <c r="I40" s="22"/>
      <c r="J40" s="18" t="str">
        <f t="shared" si="34"/>
        <v/>
      </c>
      <c r="K40" s="18" t="str">
        <f t="shared" si="34"/>
        <v/>
      </c>
      <c r="L40" s="18" t="str">
        <f t="shared" si="34"/>
        <v/>
      </c>
      <c r="M40" s="18" t="str">
        <f t="shared" si="34"/>
        <v/>
      </c>
      <c r="N40" s="18" t="str">
        <f t="shared" si="34"/>
        <v/>
      </c>
      <c r="O40" s="18" t="str">
        <f t="shared" si="34"/>
        <v/>
      </c>
      <c r="P40" s="18" t="str">
        <f t="shared" si="34"/>
        <v/>
      </c>
      <c r="Q40" s="18" t="str">
        <f t="shared" si="34"/>
        <v/>
      </c>
      <c r="R40" s="18"/>
      <c r="S40" s="12"/>
      <c r="T40" s="2"/>
      <c r="U40" s="2"/>
      <c r="V40" s="2"/>
      <c r="W40" s="169" t="s">
        <v>347</v>
      </c>
      <c r="X40" s="169"/>
      <c r="Y40" s="170"/>
      <c r="Z40" s="169"/>
      <c r="AA40" s="169" t="s">
        <v>348</v>
      </c>
      <c r="AB40" s="169"/>
      <c r="AC40" s="170"/>
      <c r="AD40" s="2"/>
      <c r="AE40" s="2"/>
      <c r="AF40" s="2"/>
    </row>
    <row r="41" spans="1:32" x14ac:dyDescent="0.35">
      <c r="A41" s="19"/>
      <c r="B41" s="77" t="s">
        <v>24</v>
      </c>
      <c r="C41" s="20" t="str">
        <f t="shared" si="33"/>
        <v/>
      </c>
      <c r="D41" s="20" t="str">
        <f t="shared" si="7"/>
        <v/>
      </c>
      <c r="E41" s="154" t="s">
        <v>296</v>
      </c>
      <c r="F41" s="146">
        <f>Decsheets!$V$9</f>
        <v>2</v>
      </c>
      <c r="G41" s="12"/>
      <c r="I41" s="22"/>
      <c r="J41" s="18" t="str">
        <f t="shared" si="34"/>
        <v/>
      </c>
      <c r="K41" s="18" t="str">
        <f t="shared" si="34"/>
        <v/>
      </c>
      <c r="L41" s="18" t="str">
        <f t="shared" si="34"/>
        <v/>
      </c>
      <c r="M41" s="18" t="str">
        <f t="shared" si="34"/>
        <v/>
      </c>
      <c r="N41" s="18" t="str">
        <f t="shared" si="34"/>
        <v/>
      </c>
      <c r="O41" s="18" t="str">
        <f t="shared" si="34"/>
        <v/>
      </c>
      <c r="P41" s="18" t="str">
        <f t="shared" si="34"/>
        <v/>
      </c>
      <c r="Q41" s="18" t="str">
        <f t="shared" si="34"/>
        <v/>
      </c>
      <c r="R41" s="18"/>
      <c r="S41" s="12"/>
      <c r="T41" s="2"/>
      <c r="U41" s="2"/>
      <c r="V41" s="2"/>
      <c r="W41" s="169" t="str">
        <f>$C77</f>
        <v>Gianleo Stubbs</v>
      </c>
      <c r="X41" s="169" t="str">
        <f>$D77</f>
        <v>Shaftesbury</v>
      </c>
      <c r="Y41" s="170" t="str">
        <f>$E77</f>
        <v>4:19.2</v>
      </c>
      <c r="Z41" s="169"/>
      <c r="AA41" s="169" t="str">
        <f>$C85</f>
        <v>Ed Clement</v>
      </c>
      <c r="AB41" s="169" t="str">
        <f>$D85</f>
        <v>Dacorum &amp; T</v>
      </c>
      <c r="AC41" s="170" t="str">
        <f>$E85</f>
        <v>4:37.5</v>
      </c>
      <c r="AD41" s="2"/>
      <c r="AE41" s="2"/>
      <c r="AF41" s="2"/>
    </row>
    <row r="42" spans="1:32" x14ac:dyDescent="0.35">
      <c r="A42" s="19"/>
      <c r="B42" s="77" t="s">
        <v>25</v>
      </c>
      <c r="C42" s="20" t="str">
        <f t="shared" si="33"/>
        <v/>
      </c>
      <c r="D42" s="20" t="str">
        <f t="shared" si="7"/>
        <v/>
      </c>
      <c r="E42" s="154" t="s">
        <v>296</v>
      </c>
      <c r="F42" s="146">
        <f>Decsheets!$V$10</f>
        <v>1</v>
      </c>
      <c r="G42" s="12"/>
      <c r="I42" s="22"/>
      <c r="J42" s="18" t="str">
        <f t="shared" si="34"/>
        <v/>
      </c>
      <c r="K42" s="18" t="str">
        <f t="shared" si="34"/>
        <v/>
      </c>
      <c r="L42" s="18" t="str">
        <f t="shared" si="34"/>
        <v/>
      </c>
      <c r="M42" s="18" t="str">
        <f t="shared" si="34"/>
        <v/>
      </c>
      <c r="N42" s="18" t="str">
        <f t="shared" si="34"/>
        <v/>
      </c>
      <c r="O42" s="18" t="str">
        <f t="shared" si="34"/>
        <v/>
      </c>
      <c r="P42" s="18" t="str">
        <f t="shared" si="34"/>
        <v/>
      </c>
      <c r="Q42" s="18" t="str">
        <f t="shared" si="34"/>
        <v/>
      </c>
      <c r="R42" s="18"/>
      <c r="S42" s="12"/>
      <c r="T42" s="2"/>
      <c r="U42" s="2"/>
      <c r="V42" s="2"/>
      <c r="W42" s="169" t="str">
        <f t="shared" ref="W42:W47" si="35">$C78</f>
        <v>George Hawkins</v>
      </c>
      <c r="X42" s="169" t="str">
        <f t="shared" ref="X42:X47" si="36">$D78</f>
        <v>Dacorum &amp; T</v>
      </c>
      <c r="Y42" s="170" t="str">
        <f t="shared" ref="Y42:Y47" si="37">$E78</f>
        <v>4:32.7</v>
      </c>
      <c r="Z42" s="169"/>
      <c r="AA42" s="169" t="str">
        <f t="shared" ref="AA42:AA47" si="38">$C86</f>
        <v>Peter Bayvel</v>
      </c>
      <c r="AB42" s="169" t="str">
        <f t="shared" ref="AB42:AB47" si="39">$D86</f>
        <v>Shaftesbury</v>
      </c>
      <c r="AC42" s="170" t="str">
        <f t="shared" ref="AC42:AC47" si="40">$E86</f>
        <v>4:49.7</v>
      </c>
      <c r="AD42" s="2"/>
      <c r="AE42" s="2"/>
      <c r="AF42" s="2"/>
    </row>
    <row r="43" spans="1:32" x14ac:dyDescent="0.35">
      <c r="A43" s="19"/>
      <c r="B43" s="77">
        <v>7</v>
      </c>
      <c r="C43" s="20" t="str">
        <f t="shared" si="33"/>
        <v/>
      </c>
      <c r="D43" s="20" t="str">
        <f t="shared" si="7"/>
        <v/>
      </c>
      <c r="E43" s="154" t="s">
        <v>296</v>
      </c>
      <c r="F43" s="146">
        <v>1</v>
      </c>
      <c r="G43" s="12"/>
      <c r="I43" s="22"/>
      <c r="J43" s="18" t="str">
        <f t="shared" si="34"/>
        <v/>
      </c>
      <c r="K43" s="18" t="str">
        <f t="shared" si="34"/>
        <v/>
      </c>
      <c r="L43" s="18" t="str">
        <f t="shared" si="34"/>
        <v/>
      </c>
      <c r="M43" s="18" t="str">
        <f t="shared" si="34"/>
        <v/>
      </c>
      <c r="N43" s="18" t="str">
        <f t="shared" si="34"/>
        <v/>
      </c>
      <c r="O43" s="18" t="str">
        <f t="shared" si="34"/>
        <v/>
      </c>
      <c r="P43" s="18" t="str">
        <f t="shared" si="34"/>
        <v/>
      </c>
      <c r="Q43" s="18" t="str">
        <f t="shared" si="34"/>
        <v/>
      </c>
      <c r="R43" s="18">
        <f>SUM(Decsheets!$V$5:$V$12)-(SUM(J37:P43))</f>
        <v>6</v>
      </c>
      <c r="S43" s="12"/>
      <c r="T43" s="2"/>
      <c r="U43" s="2"/>
      <c r="V43" s="2"/>
      <c r="W43" s="169" t="str">
        <f t="shared" si="35"/>
        <v>Sam Muldoon</v>
      </c>
      <c r="X43" s="169" t="str">
        <f t="shared" si="36"/>
        <v>St Albans</v>
      </c>
      <c r="Y43" s="170" t="str">
        <f t="shared" si="37"/>
        <v>4:46.6</v>
      </c>
      <c r="Z43" s="169"/>
      <c r="AA43" s="169" t="str">
        <f t="shared" si="38"/>
        <v>Theo Price</v>
      </c>
      <c r="AB43" s="169" t="str">
        <f t="shared" si="39"/>
        <v>St Albans</v>
      </c>
      <c r="AC43" s="170" t="str">
        <f t="shared" si="40"/>
        <v>5:19.1</v>
      </c>
      <c r="AD43" s="2"/>
      <c r="AE43" s="2"/>
      <c r="AF43" s="2"/>
    </row>
    <row r="44" spans="1:32" s="2" customFormat="1" x14ac:dyDescent="0.35">
      <c r="A44" s="15" t="s">
        <v>86</v>
      </c>
      <c r="B44" s="76"/>
      <c r="C44" s="25" t="s">
        <v>107</v>
      </c>
      <c r="D44" s="26"/>
      <c r="E44" s="160" t="s">
        <v>296</v>
      </c>
      <c r="F44" s="144"/>
      <c r="G44" s="12"/>
      <c r="H44"/>
      <c r="I44" s="12"/>
      <c r="J44" s="18"/>
      <c r="K44" s="18"/>
      <c r="L44" s="18"/>
      <c r="M44" s="18"/>
      <c r="N44" s="18"/>
      <c r="O44" s="18"/>
      <c r="P44" s="18"/>
      <c r="Q44" s="18"/>
      <c r="R44" s="18"/>
      <c r="S44" s="12" t="s">
        <v>109</v>
      </c>
      <c r="W44" s="169" t="str">
        <f t="shared" si="35"/>
        <v>Isaac Beadle</v>
      </c>
      <c r="X44" s="169" t="str">
        <f t="shared" si="36"/>
        <v>Herts Phoenix</v>
      </c>
      <c r="Y44" s="170" t="str">
        <f t="shared" si="37"/>
        <v>5:25.3</v>
      </c>
      <c r="Z44" s="169"/>
      <c r="AA44" s="169" t="str">
        <f t="shared" si="38"/>
        <v/>
      </c>
      <c r="AB44" s="169" t="str">
        <f t="shared" si="39"/>
        <v/>
      </c>
      <c r="AC44" s="170" t="str">
        <f t="shared" si="40"/>
        <v>.</v>
      </c>
    </row>
    <row r="45" spans="1:32" x14ac:dyDescent="0.35">
      <c r="A45" s="5" t="s">
        <v>434</v>
      </c>
      <c r="B45" s="77">
        <v>1</v>
      </c>
      <c r="C45" s="20" t="str">
        <f t="shared" ref="C45:C51" si="41">IF(A45="","",VLOOKUP($A$44,IF(LEN(A45)=2,U15BB,U15BA),VLOOKUP(LEFT(A45,1),club,6,FALSE),FALSE))</f>
        <v>Zico Jones</v>
      </c>
      <c r="D45" s="20" t="str">
        <f t="shared" si="7"/>
        <v>Shaftesbury</v>
      </c>
      <c r="E45" s="154">
        <v>37.299999999999997</v>
      </c>
      <c r="F45" s="146">
        <f>Decsheets!$V$5</f>
        <v>6</v>
      </c>
      <c r="G45" s="12"/>
      <c r="I45" s="22"/>
      <c r="J45" s="18" t="str">
        <f t="shared" ref="J45:Q59" si="42">IF($A45="","",IF(LEFT($A45,1)=J$12,$F45,""))</f>
        <v/>
      </c>
      <c r="K45" s="18" t="str">
        <f t="shared" si="42"/>
        <v/>
      </c>
      <c r="L45" s="18" t="str">
        <f t="shared" si="42"/>
        <v/>
      </c>
      <c r="M45" s="18" t="str">
        <f t="shared" si="42"/>
        <v/>
      </c>
      <c r="N45" s="18">
        <f t="shared" si="42"/>
        <v>6</v>
      </c>
      <c r="O45" s="18" t="str">
        <f t="shared" si="42"/>
        <v/>
      </c>
      <c r="P45" s="18" t="str">
        <f t="shared" si="42"/>
        <v/>
      </c>
      <c r="Q45" s="18" t="str">
        <f t="shared" si="42"/>
        <v/>
      </c>
      <c r="R45" s="18"/>
      <c r="S45" s="12"/>
      <c r="T45" s="2"/>
      <c r="U45" s="2"/>
      <c r="V45" s="2"/>
      <c r="W45" s="169" t="str">
        <f t="shared" si="35"/>
        <v/>
      </c>
      <c r="X45" s="169" t="str">
        <f t="shared" si="36"/>
        <v/>
      </c>
      <c r="Y45" s="170" t="str">
        <f t="shared" si="37"/>
        <v>.</v>
      </c>
      <c r="Z45" s="169"/>
      <c r="AA45" s="169" t="str">
        <f t="shared" si="38"/>
        <v/>
      </c>
      <c r="AB45" s="169" t="str">
        <f t="shared" si="39"/>
        <v/>
      </c>
      <c r="AC45" s="170" t="str">
        <f t="shared" si="40"/>
        <v>.</v>
      </c>
      <c r="AD45" s="2"/>
      <c r="AE45" s="2"/>
      <c r="AF45" s="2"/>
    </row>
    <row r="46" spans="1:32" x14ac:dyDescent="0.35">
      <c r="A46" s="5" t="s">
        <v>425</v>
      </c>
      <c r="B46" s="77">
        <v>2</v>
      </c>
      <c r="C46" s="20" t="str">
        <f t="shared" si="41"/>
        <v>Patrick Weston</v>
      </c>
      <c r="D46" s="20" t="str">
        <f t="shared" si="7"/>
        <v>St Albans</v>
      </c>
      <c r="E46" s="154">
        <v>38.6</v>
      </c>
      <c r="F46" s="146">
        <f>Decsheets!$V$6</f>
        <v>5</v>
      </c>
      <c r="G46" s="12"/>
      <c r="I46" s="22"/>
      <c r="J46" s="18">
        <f t="shared" si="42"/>
        <v>5</v>
      </c>
      <c r="K46" s="18" t="str">
        <f t="shared" si="42"/>
        <v/>
      </c>
      <c r="L46" s="18" t="str">
        <f t="shared" si="42"/>
        <v/>
      </c>
      <c r="M46" s="18" t="str">
        <f t="shared" si="42"/>
        <v/>
      </c>
      <c r="N46" s="18" t="str">
        <f t="shared" si="42"/>
        <v/>
      </c>
      <c r="O46" s="18" t="str">
        <f t="shared" si="42"/>
        <v/>
      </c>
      <c r="P46" s="18" t="str">
        <f t="shared" si="42"/>
        <v/>
      </c>
      <c r="Q46" s="18" t="str">
        <f t="shared" si="42"/>
        <v/>
      </c>
      <c r="R46" s="18"/>
      <c r="S46" s="12"/>
      <c r="T46" s="2"/>
      <c r="U46" s="2"/>
      <c r="V46" s="2"/>
      <c r="W46" s="169" t="str">
        <f t="shared" si="35"/>
        <v/>
      </c>
      <c r="X46" s="169" t="str">
        <f t="shared" si="36"/>
        <v/>
      </c>
      <c r="Y46" s="170" t="str">
        <f t="shared" si="37"/>
        <v>.</v>
      </c>
      <c r="Z46" s="169"/>
      <c r="AA46" s="169" t="str">
        <f t="shared" si="38"/>
        <v/>
      </c>
      <c r="AB46" s="169" t="str">
        <f t="shared" si="39"/>
        <v/>
      </c>
      <c r="AC46" s="170" t="str">
        <f t="shared" si="40"/>
        <v>.</v>
      </c>
      <c r="AD46" s="2"/>
      <c r="AE46" s="2"/>
      <c r="AF46" s="2"/>
    </row>
    <row r="47" spans="1:32" x14ac:dyDescent="0.35">
      <c r="A47" s="5" t="s">
        <v>432</v>
      </c>
      <c r="B47" s="77">
        <v>3</v>
      </c>
      <c r="C47" s="20" t="str">
        <f t="shared" si="41"/>
        <v>Rhys Tanner</v>
      </c>
      <c r="D47" s="20" t="str">
        <f t="shared" si="7"/>
        <v>Dacorum &amp; T</v>
      </c>
      <c r="E47" s="154">
        <v>40.9</v>
      </c>
      <c r="F47" s="146">
        <f>Decsheets!$V$7</f>
        <v>4</v>
      </c>
      <c r="G47" s="12"/>
      <c r="I47" s="22"/>
      <c r="J47" s="18" t="str">
        <f t="shared" si="42"/>
        <v/>
      </c>
      <c r="K47" s="18" t="str">
        <f t="shared" si="42"/>
        <v/>
      </c>
      <c r="L47" s="18" t="str">
        <f t="shared" si="42"/>
        <v/>
      </c>
      <c r="M47" s="18">
        <f t="shared" si="42"/>
        <v>4</v>
      </c>
      <c r="N47" s="18" t="str">
        <f t="shared" si="42"/>
        <v/>
      </c>
      <c r="O47" s="18" t="str">
        <f t="shared" si="42"/>
        <v/>
      </c>
      <c r="P47" s="18" t="str">
        <f t="shared" si="42"/>
        <v/>
      </c>
      <c r="Q47" s="18" t="str">
        <f t="shared" si="42"/>
        <v/>
      </c>
      <c r="R47" s="18"/>
      <c r="S47" s="12"/>
      <c r="T47" s="2"/>
      <c r="U47" s="2"/>
      <c r="V47" s="2"/>
      <c r="W47" s="169" t="str">
        <f t="shared" si="35"/>
        <v/>
      </c>
      <c r="X47" s="169" t="str">
        <f t="shared" si="36"/>
        <v/>
      </c>
      <c r="Y47" s="170" t="str">
        <f t="shared" si="37"/>
        <v>.</v>
      </c>
      <c r="Z47" s="169"/>
      <c r="AA47" s="169" t="str">
        <f t="shared" si="38"/>
        <v/>
      </c>
      <c r="AB47" s="169" t="str">
        <f t="shared" si="39"/>
        <v/>
      </c>
      <c r="AC47" s="170" t="str">
        <f t="shared" si="40"/>
        <v>.</v>
      </c>
      <c r="AD47" s="2"/>
      <c r="AE47" s="2"/>
      <c r="AF47" s="2"/>
    </row>
    <row r="48" spans="1:32" x14ac:dyDescent="0.35">
      <c r="A48" s="5" t="s">
        <v>430</v>
      </c>
      <c r="B48" s="77" t="s">
        <v>23</v>
      </c>
      <c r="C48" s="20" t="str">
        <f t="shared" si="41"/>
        <v>Benjamin Hibberts</v>
      </c>
      <c r="D48" s="20" t="str">
        <f t="shared" si="7"/>
        <v>Herts Phoenix</v>
      </c>
      <c r="E48" s="154">
        <v>44.9</v>
      </c>
      <c r="F48" s="146">
        <f>Decsheets!$V$8</f>
        <v>3</v>
      </c>
      <c r="G48" s="12"/>
      <c r="I48" s="22"/>
      <c r="J48" s="18" t="str">
        <f t="shared" si="42"/>
        <v/>
      </c>
      <c r="K48" s="18" t="str">
        <f t="shared" si="42"/>
        <v/>
      </c>
      <c r="L48" s="18">
        <f t="shared" si="42"/>
        <v>3</v>
      </c>
      <c r="M48" s="18" t="str">
        <f t="shared" si="42"/>
        <v/>
      </c>
      <c r="N48" s="18" t="str">
        <f t="shared" si="42"/>
        <v/>
      </c>
      <c r="O48" s="18" t="str">
        <f t="shared" si="42"/>
        <v/>
      </c>
      <c r="P48" s="18" t="str">
        <f t="shared" si="42"/>
        <v/>
      </c>
      <c r="Q48" s="18" t="str">
        <f t="shared" si="42"/>
        <v/>
      </c>
      <c r="R48" s="18"/>
      <c r="S48" s="12"/>
      <c r="T48" s="2"/>
      <c r="U48" s="2"/>
      <c r="V48" s="2"/>
      <c r="W48" s="169"/>
      <c r="X48" s="169"/>
      <c r="Y48" s="170"/>
      <c r="Z48" s="169"/>
      <c r="AA48" s="169"/>
      <c r="AB48" s="169"/>
      <c r="AC48" s="170"/>
      <c r="AD48" s="2"/>
      <c r="AE48" s="2"/>
      <c r="AF48" s="2"/>
    </row>
    <row r="49" spans="1:32" x14ac:dyDescent="0.35">
      <c r="A49" s="5"/>
      <c r="B49" s="77" t="s">
        <v>24</v>
      </c>
      <c r="C49" s="20" t="str">
        <f t="shared" si="41"/>
        <v/>
      </c>
      <c r="D49" s="20" t="str">
        <f t="shared" si="7"/>
        <v/>
      </c>
      <c r="E49" s="154" t="s">
        <v>296</v>
      </c>
      <c r="F49" s="146">
        <f>Decsheets!$V$9</f>
        <v>2</v>
      </c>
      <c r="G49" s="12"/>
      <c r="I49" s="22"/>
      <c r="J49" s="18" t="str">
        <f t="shared" si="42"/>
        <v/>
      </c>
      <c r="K49" s="18" t="str">
        <f t="shared" si="42"/>
        <v/>
      </c>
      <c r="L49" s="18" t="str">
        <f t="shared" si="42"/>
        <v/>
      </c>
      <c r="M49" s="18" t="str">
        <f t="shared" si="42"/>
        <v/>
      </c>
      <c r="N49" s="18" t="str">
        <f t="shared" si="42"/>
        <v/>
      </c>
      <c r="O49" s="18" t="str">
        <f t="shared" si="42"/>
        <v/>
      </c>
      <c r="P49" s="18" t="str">
        <f t="shared" si="42"/>
        <v/>
      </c>
      <c r="Q49" s="18" t="str">
        <f t="shared" si="42"/>
        <v/>
      </c>
      <c r="R49" s="18"/>
      <c r="S49" s="12"/>
      <c r="T49" s="2"/>
      <c r="U49" s="2"/>
      <c r="V49" s="2"/>
      <c r="W49" s="169" t="s">
        <v>349</v>
      </c>
      <c r="X49" s="171" t="s">
        <v>342</v>
      </c>
      <c r="Y49" s="200" t="str">
        <f>$E92</f>
        <v>.</v>
      </c>
      <c r="Z49" s="169"/>
      <c r="AA49" s="169" t="s">
        <v>350</v>
      </c>
      <c r="AB49" s="171" t="s">
        <v>342</v>
      </c>
      <c r="AC49" s="200" t="str">
        <f>$E100</f>
        <v>.</v>
      </c>
      <c r="AD49" s="2"/>
      <c r="AE49" s="2"/>
      <c r="AF49" s="2"/>
    </row>
    <row r="50" spans="1:32" x14ac:dyDescent="0.35">
      <c r="A50" s="5"/>
      <c r="B50" s="77" t="s">
        <v>25</v>
      </c>
      <c r="C50" s="20" t="str">
        <f t="shared" si="41"/>
        <v/>
      </c>
      <c r="D50" s="20" t="str">
        <f t="shared" si="7"/>
        <v/>
      </c>
      <c r="E50" s="154" t="s">
        <v>296</v>
      </c>
      <c r="F50" s="146">
        <f>Decsheets!$V$10</f>
        <v>1</v>
      </c>
      <c r="G50" s="12"/>
      <c r="I50" s="22"/>
      <c r="J50" s="18" t="str">
        <f t="shared" si="42"/>
        <v/>
      </c>
      <c r="K50" s="18" t="str">
        <f t="shared" si="42"/>
        <v/>
      </c>
      <c r="L50" s="18" t="str">
        <f t="shared" si="42"/>
        <v/>
      </c>
      <c r="M50" s="18" t="str">
        <f t="shared" si="42"/>
        <v/>
      </c>
      <c r="N50" s="18" t="str">
        <f t="shared" si="42"/>
        <v/>
      </c>
      <c r="O50" s="18" t="str">
        <f t="shared" si="42"/>
        <v/>
      </c>
      <c r="P50" s="18" t="str">
        <f t="shared" si="42"/>
        <v/>
      </c>
      <c r="Q50" s="18" t="str">
        <f t="shared" si="42"/>
        <v/>
      </c>
      <c r="R50" s="18"/>
      <c r="S50" s="12"/>
      <c r="T50" s="2"/>
      <c r="U50" s="2"/>
      <c r="V50" s="2"/>
      <c r="W50" s="169" t="str">
        <f>$C93</f>
        <v>Noah Franklin</v>
      </c>
      <c r="X50" s="169" t="str">
        <f>$D93</f>
        <v>Dacorum &amp; T</v>
      </c>
      <c r="Y50" s="200">
        <f>$E93</f>
        <v>12.6</v>
      </c>
      <c r="Z50" s="169"/>
      <c r="AA50" s="169" t="str">
        <f>$C101</f>
        <v>Hayden London</v>
      </c>
      <c r="AB50" s="169" t="str">
        <f>$D101</f>
        <v>Dacorum &amp; T</v>
      </c>
      <c r="AC50" s="200">
        <f>$E101</f>
        <v>12.9</v>
      </c>
      <c r="AD50" s="2"/>
      <c r="AE50" s="2"/>
      <c r="AF50" s="2"/>
    </row>
    <row r="51" spans="1:32" x14ac:dyDescent="0.35">
      <c r="A51" s="19"/>
      <c r="B51" s="77">
        <v>7</v>
      </c>
      <c r="C51" s="20" t="str">
        <f t="shared" si="41"/>
        <v/>
      </c>
      <c r="D51" s="20" t="str">
        <f t="shared" si="7"/>
        <v/>
      </c>
      <c r="E51" s="154" t="s">
        <v>296</v>
      </c>
      <c r="F51" s="146">
        <v>1</v>
      </c>
      <c r="G51" s="12"/>
      <c r="I51" s="22"/>
      <c r="J51" s="18" t="str">
        <f t="shared" si="42"/>
        <v/>
      </c>
      <c r="K51" s="18" t="str">
        <f t="shared" si="42"/>
        <v/>
      </c>
      <c r="L51" s="18" t="str">
        <f t="shared" si="42"/>
        <v/>
      </c>
      <c r="M51" s="18" t="str">
        <f t="shared" si="42"/>
        <v/>
      </c>
      <c r="N51" s="18" t="str">
        <f t="shared" si="42"/>
        <v/>
      </c>
      <c r="O51" s="18" t="str">
        <f t="shared" si="42"/>
        <v/>
      </c>
      <c r="P51" s="18" t="str">
        <f t="shared" si="42"/>
        <v/>
      </c>
      <c r="Q51" s="18" t="str">
        <f t="shared" si="42"/>
        <v/>
      </c>
      <c r="R51" s="18">
        <f>SUM(Decsheets!$V$5:$V$12)-(SUM(J45:P51))</f>
        <v>3</v>
      </c>
      <c r="S51" s="12"/>
      <c r="T51" s="2"/>
      <c r="U51" s="2"/>
      <c r="V51" s="2"/>
      <c r="W51" s="169" t="str">
        <f t="shared" ref="W51:W56" si="43">$C94</f>
        <v>Oscar Roncarati</v>
      </c>
      <c r="X51" s="169" t="str">
        <f t="shared" ref="X51:X56" si="44">$D94</f>
        <v>Shaftesbury</v>
      </c>
      <c r="Y51" s="200">
        <f t="shared" ref="Y51:Y56" si="45">$E94</f>
        <v>13.4</v>
      </c>
      <c r="Z51" s="169"/>
      <c r="AA51" s="169" t="str">
        <f t="shared" ref="AA51:AA56" si="46">$C102</f>
        <v>Tristan Lee</v>
      </c>
      <c r="AB51" s="169" t="str">
        <f t="shared" ref="AB51:AB56" si="47">$D102</f>
        <v>Shaftesbury</v>
      </c>
      <c r="AC51" s="200">
        <f t="shared" ref="AC51:AC56" si="48">$E102</f>
        <v>15.4</v>
      </c>
      <c r="AD51" s="2"/>
      <c r="AE51" s="2"/>
      <c r="AF51" s="2"/>
    </row>
    <row r="52" spans="1:32" s="2" customFormat="1" x14ac:dyDescent="0.35">
      <c r="A52" s="15" t="s">
        <v>86</v>
      </c>
      <c r="B52" s="76"/>
      <c r="C52" s="25" t="s">
        <v>108</v>
      </c>
      <c r="D52" s="26"/>
      <c r="E52" s="160" t="s">
        <v>296</v>
      </c>
      <c r="F52" s="144"/>
      <c r="G52" s="12"/>
      <c r="H52"/>
      <c r="I52" s="12"/>
      <c r="J52" s="18"/>
      <c r="K52" s="18"/>
      <c r="L52" s="18"/>
      <c r="M52" s="18"/>
      <c r="N52" s="18"/>
      <c r="O52" s="18"/>
      <c r="P52" s="18"/>
      <c r="Q52" s="18"/>
      <c r="R52" s="18"/>
      <c r="S52" s="12" t="s">
        <v>110</v>
      </c>
      <c r="W52" s="169" t="str">
        <f t="shared" si="43"/>
        <v>Lucas Roberton</v>
      </c>
      <c r="X52" s="169" t="str">
        <f t="shared" si="44"/>
        <v>St Albans</v>
      </c>
      <c r="Y52" s="200">
        <f t="shared" si="45"/>
        <v>16.7</v>
      </c>
      <c r="Z52" s="169"/>
      <c r="AA52" s="169" t="str">
        <f t="shared" si="46"/>
        <v>Theo Price</v>
      </c>
      <c r="AB52" s="169" t="str">
        <f t="shared" si="47"/>
        <v>St Albans</v>
      </c>
      <c r="AC52" s="200">
        <f t="shared" si="48"/>
        <v>16.899999999999999</v>
      </c>
    </row>
    <row r="53" spans="1:32" x14ac:dyDescent="0.35">
      <c r="A53" s="19" t="s">
        <v>824</v>
      </c>
      <c r="B53" s="77">
        <v>1</v>
      </c>
      <c r="C53" s="20" t="str">
        <f t="shared" ref="C53:C59" si="49">IF(A53="","",VLOOKUP($A$52,IF(LEN(A53)=2,U15BB,U15BA),VLOOKUP(LEFT(A53,1),club,6,FALSE),FALSE))</f>
        <v>Jacob Clement</v>
      </c>
      <c r="D53" s="20" t="str">
        <f t="shared" ref="D53:D59" si="50">IF(A53="","",VLOOKUP(LEFT(A53,1),club,2,FALSE))</f>
        <v>Shaftesbury</v>
      </c>
      <c r="E53" s="154">
        <v>39.700000000000003</v>
      </c>
      <c r="F53" s="146">
        <f>Decsheets!$V$5</f>
        <v>6</v>
      </c>
      <c r="G53" s="12"/>
      <c r="I53" s="22"/>
      <c r="J53" s="18" t="str">
        <f t="shared" si="42"/>
        <v/>
      </c>
      <c r="K53" s="18" t="str">
        <f t="shared" si="42"/>
        <v/>
      </c>
      <c r="L53" s="18" t="str">
        <f t="shared" si="42"/>
        <v/>
      </c>
      <c r="M53" s="18" t="str">
        <f t="shared" si="42"/>
        <v/>
      </c>
      <c r="N53" s="18">
        <f t="shared" si="42"/>
        <v>6</v>
      </c>
      <c r="O53" s="18" t="str">
        <f t="shared" si="42"/>
        <v/>
      </c>
      <c r="P53" s="18" t="str">
        <f t="shared" si="42"/>
        <v/>
      </c>
      <c r="Q53" s="18" t="str">
        <f t="shared" si="42"/>
        <v/>
      </c>
      <c r="R53" s="18"/>
      <c r="S53" s="12"/>
      <c r="T53" s="2"/>
      <c r="U53" s="2"/>
      <c r="V53" s="2"/>
      <c r="W53" s="169" t="str">
        <f t="shared" si="43"/>
        <v/>
      </c>
      <c r="X53" s="169" t="str">
        <f t="shared" si="44"/>
        <v/>
      </c>
      <c r="Y53" s="200" t="str">
        <f t="shared" si="45"/>
        <v>.</v>
      </c>
      <c r="Z53" s="169"/>
      <c r="AA53" s="169" t="str">
        <f t="shared" si="46"/>
        <v/>
      </c>
      <c r="AB53" s="169" t="str">
        <f t="shared" si="47"/>
        <v/>
      </c>
      <c r="AC53" s="200" t="str">
        <f t="shared" si="48"/>
        <v>.</v>
      </c>
      <c r="AD53" s="2"/>
      <c r="AE53" s="2"/>
      <c r="AF53" s="2"/>
    </row>
    <row r="54" spans="1:32" x14ac:dyDescent="0.35">
      <c r="A54" s="19" t="s">
        <v>825</v>
      </c>
      <c r="B54" s="77">
        <v>2</v>
      </c>
      <c r="C54" s="20" t="str">
        <f t="shared" si="49"/>
        <v>Dylan Winfield</v>
      </c>
      <c r="D54" s="20" t="str">
        <f t="shared" si="50"/>
        <v>Dacorum &amp; T</v>
      </c>
      <c r="E54" s="154">
        <v>43</v>
      </c>
      <c r="F54" s="146">
        <f>Decsheets!$V$6</f>
        <v>5</v>
      </c>
      <c r="G54" s="12"/>
      <c r="I54" s="22"/>
      <c r="J54" s="18" t="str">
        <f t="shared" si="42"/>
        <v/>
      </c>
      <c r="K54" s="18" t="str">
        <f t="shared" si="42"/>
        <v/>
      </c>
      <c r="L54" s="18" t="str">
        <f t="shared" si="42"/>
        <v/>
      </c>
      <c r="M54" s="18">
        <f t="shared" si="42"/>
        <v>5</v>
      </c>
      <c r="N54" s="18" t="str">
        <f t="shared" si="42"/>
        <v/>
      </c>
      <c r="O54" s="18" t="str">
        <f t="shared" si="42"/>
        <v/>
      </c>
      <c r="P54" s="18" t="str">
        <f t="shared" si="42"/>
        <v/>
      </c>
      <c r="Q54" s="18" t="str">
        <f t="shared" si="42"/>
        <v/>
      </c>
      <c r="R54" s="18"/>
      <c r="S54" s="12"/>
      <c r="T54" s="2"/>
      <c r="U54" s="2"/>
      <c r="V54" s="2"/>
      <c r="W54" s="169" t="str">
        <f t="shared" si="43"/>
        <v/>
      </c>
      <c r="X54" s="169" t="str">
        <f t="shared" si="44"/>
        <v/>
      </c>
      <c r="Y54" s="200" t="str">
        <f t="shared" si="45"/>
        <v>.</v>
      </c>
      <c r="Z54" s="169"/>
      <c r="AA54" s="169" t="str">
        <f t="shared" si="46"/>
        <v/>
      </c>
      <c r="AB54" s="169" t="str">
        <f t="shared" si="47"/>
        <v/>
      </c>
      <c r="AC54" s="200" t="str">
        <f t="shared" si="48"/>
        <v>.</v>
      </c>
      <c r="AD54" s="2"/>
      <c r="AE54" s="2"/>
      <c r="AF54" s="2"/>
    </row>
    <row r="55" spans="1:32" x14ac:dyDescent="0.35">
      <c r="A55" s="19"/>
      <c r="B55" s="77">
        <v>3</v>
      </c>
      <c r="C55" s="20" t="str">
        <f t="shared" si="49"/>
        <v/>
      </c>
      <c r="D55" s="20" t="str">
        <f t="shared" si="50"/>
        <v/>
      </c>
      <c r="E55" s="154" t="s">
        <v>296</v>
      </c>
      <c r="F55" s="146">
        <f>Decsheets!$V$7</f>
        <v>4</v>
      </c>
      <c r="G55" s="12"/>
      <c r="I55" s="22"/>
      <c r="J55" s="18" t="str">
        <f t="shared" si="42"/>
        <v/>
      </c>
      <c r="K55" s="18" t="str">
        <f t="shared" si="42"/>
        <v/>
      </c>
      <c r="L55" s="18" t="str">
        <f t="shared" si="42"/>
        <v/>
      </c>
      <c r="M55" s="18" t="str">
        <f t="shared" si="42"/>
        <v/>
      </c>
      <c r="N55" s="18" t="str">
        <f t="shared" si="42"/>
        <v/>
      </c>
      <c r="O55" s="18" t="str">
        <f t="shared" si="42"/>
        <v/>
      </c>
      <c r="P55" s="18" t="str">
        <f t="shared" si="42"/>
        <v/>
      </c>
      <c r="Q55" s="18" t="str">
        <f t="shared" si="42"/>
        <v/>
      </c>
      <c r="R55" s="18"/>
      <c r="S55" s="12"/>
      <c r="T55" s="2"/>
      <c r="U55" s="2"/>
      <c r="V55" s="2"/>
      <c r="W55" s="169" t="str">
        <f t="shared" si="43"/>
        <v/>
      </c>
      <c r="X55" s="169" t="str">
        <f t="shared" si="44"/>
        <v/>
      </c>
      <c r="Y55" s="200" t="str">
        <f t="shared" si="45"/>
        <v>.</v>
      </c>
      <c r="Z55" s="169"/>
      <c r="AA55" s="169" t="str">
        <f t="shared" si="46"/>
        <v/>
      </c>
      <c r="AB55" s="169" t="str">
        <f t="shared" si="47"/>
        <v/>
      </c>
      <c r="AC55" s="200" t="str">
        <f t="shared" si="48"/>
        <v>.</v>
      </c>
      <c r="AD55" s="2"/>
      <c r="AE55" s="2"/>
      <c r="AF55" s="2"/>
    </row>
    <row r="56" spans="1:32" x14ac:dyDescent="0.35">
      <c r="A56" s="19"/>
      <c r="B56" s="77" t="s">
        <v>23</v>
      </c>
      <c r="C56" s="20" t="str">
        <f t="shared" si="49"/>
        <v/>
      </c>
      <c r="D56" s="20" t="str">
        <f t="shared" si="50"/>
        <v/>
      </c>
      <c r="E56" s="154" t="s">
        <v>296</v>
      </c>
      <c r="F56" s="146">
        <f>Decsheets!$V$8</f>
        <v>3</v>
      </c>
      <c r="G56" s="12"/>
      <c r="I56" s="22"/>
      <c r="J56" s="18" t="str">
        <f t="shared" si="42"/>
        <v/>
      </c>
      <c r="K56" s="18" t="str">
        <f t="shared" si="42"/>
        <v/>
      </c>
      <c r="L56" s="18" t="str">
        <f t="shared" si="42"/>
        <v/>
      </c>
      <c r="M56" s="18" t="str">
        <f t="shared" si="42"/>
        <v/>
      </c>
      <c r="N56" s="18" t="str">
        <f t="shared" si="42"/>
        <v/>
      </c>
      <c r="O56" s="18" t="str">
        <f t="shared" si="42"/>
        <v/>
      </c>
      <c r="P56" s="18" t="str">
        <f t="shared" si="42"/>
        <v/>
      </c>
      <c r="Q56" s="18" t="str">
        <f t="shared" si="42"/>
        <v/>
      </c>
      <c r="R56" s="18"/>
      <c r="S56" s="12"/>
      <c r="T56" s="2"/>
      <c r="U56" s="2"/>
      <c r="V56" s="2"/>
      <c r="W56" s="169" t="str">
        <f t="shared" si="43"/>
        <v/>
      </c>
      <c r="X56" s="169" t="str">
        <f t="shared" si="44"/>
        <v/>
      </c>
      <c r="Y56" s="200" t="str">
        <f t="shared" si="45"/>
        <v>.</v>
      </c>
      <c r="Z56" s="169"/>
      <c r="AA56" s="169" t="str">
        <f t="shared" si="46"/>
        <v/>
      </c>
      <c r="AB56" s="169" t="str">
        <f t="shared" si="47"/>
        <v/>
      </c>
      <c r="AC56" s="200" t="str">
        <f t="shared" si="48"/>
        <v>.</v>
      </c>
      <c r="AD56" s="2"/>
      <c r="AE56" s="2"/>
      <c r="AF56" s="2"/>
    </row>
    <row r="57" spans="1:32" x14ac:dyDescent="0.35">
      <c r="A57" s="19"/>
      <c r="B57" s="77" t="s">
        <v>24</v>
      </c>
      <c r="C57" s="20" t="str">
        <f t="shared" si="49"/>
        <v/>
      </c>
      <c r="D57" s="20" t="str">
        <f t="shared" si="50"/>
        <v/>
      </c>
      <c r="E57" s="154" t="s">
        <v>296</v>
      </c>
      <c r="F57" s="146">
        <f>Decsheets!$V$9</f>
        <v>2</v>
      </c>
      <c r="G57" s="12"/>
      <c r="I57" s="22"/>
      <c r="J57" s="18" t="str">
        <f t="shared" si="42"/>
        <v/>
      </c>
      <c r="K57" s="18" t="str">
        <f t="shared" si="42"/>
        <v/>
      </c>
      <c r="L57" s="18" t="str">
        <f t="shared" si="42"/>
        <v/>
      </c>
      <c r="M57" s="18" t="str">
        <f t="shared" si="42"/>
        <v/>
      </c>
      <c r="N57" s="18" t="str">
        <f t="shared" si="42"/>
        <v/>
      </c>
      <c r="O57" s="18" t="str">
        <f t="shared" si="42"/>
        <v/>
      </c>
      <c r="P57" s="18" t="str">
        <f t="shared" si="42"/>
        <v/>
      </c>
      <c r="Q57" s="18" t="str">
        <f t="shared" si="42"/>
        <v/>
      </c>
      <c r="R57" s="18"/>
      <c r="S57" s="12"/>
      <c r="T57" s="2"/>
      <c r="U57" s="2"/>
      <c r="V57" s="2"/>
      <c r="W57" s="169"/>
      <c r="X57" s="169"/>
      <c r="Y57" s="200"/>
      <c r="Z57" s="169"/>
      <c r="AA57" s="169"/>
      <c r="AB57" s="169"/>
      <c r="AC57" s="170"/>
      <c r="AD57" s="2"/>
      <c r="AE57" s="2"/>
      <c r="AF57" s="2"/>
    </row>
    <row r="58" spans="1:32" x14ac:dyDescent="0.35">
      <c r="A58" s="19"/>
      <c r="B58" s="77" t="s">
        <v>25</v>
      </c>
      <c r="C58" s="20" t="str">
        <f t="shared" si="49"/>
        <v/>
      </c>
      <c r="D58" s="20" t="str">
        <f t="shared" si="50"/>
        <v/>
      </c>
      <c r="E58" s="154" t="s">
        <v>296</v>
      </c>
      <c r="F58" s="146">
        <f>Decsheets!$V$10</f>
        <v>1</v>
      </c>
      <c r="G58" s="12"/>
      <c r="I58" s="22"/>
      <c r="J58" s="18" t="str">
        <f t="shared" si="42"/>
        <v/>
      </c>
      <c r="K58" s="18" t="str">
        <f t="shared" si="42"/>
        <v/>
      </c>
      <c r="L58" s="18" t="str">
        <f t="shared" si="42"/>
        <v/>
      </c>
      <c r="M58" s="18" t="str">
        <f t="shared" si="42"/>
        <v/>
      </c>
      <c r="N58" s="18" t="str">
        <f t="shared" si="42"/>
        <v/>
      </c>
      <c r="O58" s="18" t="str">
        <f t="shared" si="42"/>
        <v/>
      </c>
      <c r="P58" s="18" t="str">
        <f t="shared" si="42"/>
        <v/>
      </c>
      <c r="Q58" s="18" t="str">
        <f t="shared" si="42"/>
        <v/>
      </c>
      <c r="R58" s="18"/>
      <c r="S58" s="12"/>
      <c r="T58" s="2"/>
      <c r="U58" s="2"/>
      <c r="V58" s="2"/>
      <c r="W58" s="169" t="s">
        <v>351</v>
      </c>
      <c r="X58" s="169"/>
      <c r="Y58" s="200"/>
      <c r="Z58" s="169"/>
      <c r="AA58" s="169"/>
      <c r="AB58" s="169"/>
      <c r="AC58" s="170"/>
      <c r="AD58" s="2"/>
      <c r="AE58" s="2"/>
      <c r="AF58" s="2"/>
    </row>
    <row r="59" spans="1:32" x14ac:dyDescent="0.35">
      <c r="A59" s="19"/>
      <c r="B59" s="77">
        <v>7</v>
      </c>
      <c r="C59" s="20" t="str">
        <f t="shared" si="49"/>
        <v/>
      </c>
      <c r="D59" s="20" t="str">
        <f t="shared" si="50"/>
        <v/>
      </c>
      <c r="E59" s="154" t="s">
        <v>296</v>
      </c>
      <c r="F59" s="146">
        <v>1</v>
      </c>
      <c r="G59" s="12"/>
      <c r="I59" s="22"/>
      <c r="J59" s="18" t="str">
        <f t="shared" si="42"/>
        <v/>
      </c>
      <c r="K59" s="18" t="str">
        <f t="shared" si="42"/>
        <v/>
      </c>
      <c r="L59" s="18" t="str">
        <f t="shared" si="42"/>
        <v/>
      </c>
      <c r="M59" s="18" t="str">
        <f t="shared" si="42"/>
        <v/>
      </c>
      <c r="N59" s="18" t="str">
        <f t="shared" si="42"/>
        <v/>
      </c>
      <c r="O59" s="18" t="str">
        <f t="shared" si="42"/>
        <v/>
      </c>
      <c r="P59" s="18" t="str">
        <f t="shared" si="42"/>
        <v/>
      </c>
      <c r="Q59" s="18" t="str">
        <f t="shared" si="42"/>
        <v/>
      </c>
      <c r="R59" s="18">
        <f>SUM(Decsheets!$V$5:$V$12)-(SUM(J53:P59))</f>
        <v>10</v>
      </c>
      <c r="S59" s="12"/>
      <c r="T59" s="2"/>
      <c r="U59" s="2"/>
      <c r="V59" s="2"/>
      <c r="W59" s="169" t="str">
        <f>$C205</f>
        <v>Shaftesbury</v>
      </c>
      <c r="X59" s="169" t="str">
        <f>$D205</f>
        <v>Shaftesbury</v>
      </c>
      <c r="Y59" s="200">
        <f>$E205</f>
        <v>47</v>
      </c>
      <c r="Z59" s="169"/>
      <c r="AA59" s="169"/>
      <c r="AB59" s="169"/>
      <c r="AC59" s="170"/>
      <c r="AD59" s="2"/>
      <c r="AE59" s="2"/>
      <c r="AF59" s="2"/>
    </row>
    <row r="60" spans="1:32" s="2" customFormat="1" x14ac:dyDescent="0.35">
      <c r="A60" s="15" t="s">
        <v>5</v>
      </c>
      <c r="B60" s="76"/>
      <c r="C60" s="25" t="s">
        <v>91</v>
      </c>
      <c r="D60" s="26"/>
      <c r="E60" s="193" t="s">
        <v>296</v>
      </c>
      <c r="F60" s="144"/>
      <c r="G60" s="12"/>
      <c r="H60"/>
      <c r="I60" s="27"/>
      <c r="J60" s="18"/>
      <c r="K60" s="18"/>
      <c r="L60" s="18"/>
      <c r="M60" s="18"/>
      <c r="N60" s="18"/>
      <c r="O60" s="18"/>
      <c r="P60" s="18"/>
      <c r="Q60" s="18"/>
      <c r="R60" s="18"/>
      <c r="S60" s="12" t="s">
        <v>33</v>
      </c>
      <c r="W60" s="169" t="str">
        <f t="shared" ref="W60:W65" si="51">$C206</f>
        <v>Dacorum &amp; T</v>
      </c>
      <c r="X60" s="169" t="str">
        <f t="shared" ref="X60:X65" si="52">$D206</f>
        <v>Dacorum &amp; T</v>
      </c>
      <c r="Y60" s="200">
        <f t="shared" ref="Y60:Y65" si="53">$E206</f>
        <v>51.7</v>
      </c>
      <c r="Z60" s="169"/>
      <c r="AA60" s="169"/>
      <c r="AB60" s="169"/>
      <c r="AC60" s="170"/>
    </row>
    <row r="61" spans="1:32" x14ac:dyDescent="0.35">
      <c r="A61" s="19" t="s">
        <v>434</v>
      </c>
      <c r="B61" s="77">
        <v>1</v>
      </c>
      <c r="C61" s="20" t="str">
        <f t="shared" ref="C61:C67" si="54">IF(A61="","",VLOOKUP($A$60,IF(LEN(A61)=2,U15BB,U15BA),VLOOKUP(LEFT(A61,1),club,6,FALSE),FALSE))</f>
        <v>Jacob Clement</v>
      </c>
      <c r="D61" s="20" t="str">
        <f t="shared" si="7"/>
        <v>Shaftesbury</v>
      </c>
      <c r="E61" s="21" t="s">
        <v>862</v>
      </c>
      <c r="F61" s="146">
        <f>Decsheets!$V$5</f>
        <v>6</v>
      </c>
      <c r="G61" s="12"/>
      <c r="I61" s="22"/>
      <c r="J61" s="18" t="str">
        <f t="shared" ref="J61:Q67" si="55">IF($A61="","",IF(LEFT($A61,1)=J$12,$F61,""))</f>
        <v/>
      </c>
      <c r="K61" s="18" t="str">
        <f t="shared" si="55"/>
        <v/>
      </c>
      <c r="L61" s="18" t="str">
        <f t="shared" si="55"/>
        <v/>
      </c>
      <c r="M61" s="18" t="str">
        <f t="shared" si="55"/>
        <v/>
      </c>
      <c r="N61" s="18">
        <f t="shared" si="55"/>
        <v>6</v>
      </c>
      <c r="O61" s="18" t="str">
        <f t="shared" si="55"/>
        <v/>
      </c>
      <c r="P61" s="18" t="str">
        <f t="shared" si="55"/>
        <v/>
      </c>
      <c r="Q61" s="18" t="str">
        <f t="shared" si="55"/>
        <v/>
      </c>
      <c r="R61" s="18"/>
      <c r="S61" s="12"/>
      <c r="T61" s="2"/>
      <c r="U61" s="2"/>
      <c r="V61" s="2"/>
      <c r="W61" s="169" t="str">
        <f t="shared" si="51"/>
        <v>Herts Phoenix</v>
      </c>
      <c r="X61" s="169" t="str">
        <f t="shared" si="52"/>
        <v>Herts Phoenix</v>
      </c>
      <c r="Y61" s="200">
        <f t="shared" si="53"/>
        <v>54.1</v>
      </c>
      <c r="Z61" s="169"/>
      <c r="AA61" s="169"/>
      <c r="AB61" s="169"/>
      <c r="AC61" s="170"/>
      <c r="AD61" s="2"/>
      <c r="AE61" s="2"/>
      <c r="AF61" s="2"/>
    </row>
    <row r="62" spans="1:32" x14ac:dyDescent="0.35">
      <c r="A62" s="19" t="s">
        <v>386</v>
      </c>
      <c r="B62" s="77">
        <v>2</v>
      </c>
      <c r="C62" s="20" t="str">
        <f t="shared" si="54"/>
        <v>Oscar Tivnann</v>
      </c>
      <c r="D62" s="20" t="str">
        <f t="shared" si="7"/>
        <v>HAWCS/Enfield</v>
      </c>
      <c r="E62" s="21" t="s">
        <v>863</v>
      </c>
      <c r="F62" s="146">
        <f>Decsheets!$V$6</f>
        <v>5</v>
      </c>
      <c r="G62" s="12"/>
      <c r="I62" s="22"/>
      <c r="J62" s="18" t="str">
        <f t="shared" si="55"/>
        <v/>
      </c>
      <c r="K62" s="18" t="str">
        <f t="shared" si="55"/>
        <v/>
      </c>
      <c r="L62" s="18" t="str">
        <f t="shared" si="55"/>
        <v/>
      </c>
      <c r="M62" s="18" t="str">
        <f t="shared" si="55"/>
        <v/>
      </c>
      <c r="N62" s="18" t="str">
        <f t="shared" si="55"/>
        <v/>
      </c>
      <c r="O62" s="18">
        <f t="shared" si="55"/>
        <v>5</v>
      </c>
      <c r="P62" s="18" t="str">
        <f t="shared" si="55"/>
        <v/>
      </c>
      <c r="Q62" s="18" t="str">
        <f t="shared" si="55"/>
        <v/>
      </c>
      <c r="R62" s="18"/>
      <c r="S62" s="12"/>
      <c r="T62" s="2"/>
      <c r="U62" s="2"/>
      <c r="V62" s="2"/>
      <c r="W62" s="169" t="str">
        <f t="shared" si="51"/>
        <v/>
      </c>
      <c r="X62" s="169" t="str">
        <f t="shared" si="52"/>
        <v/>
      </c>
      <c r="Y62" s="200" t="str">
        <f t="shared" si="53"/>
        <v>.</v>
      </c>
      <c r="Z62" s="169"/>
      <c r="AA62" s="169"/>
      <c r="AB62" s="169"/>
      <c r="AC62" s="170"/>
      <c r="AD62" s="2"/>
      <c r="AE62" s="2"/>
      <c r="AF62" s="2"/>
    </row>
    <row r="63" spans="1:32" x14ac:dyDescent="0.35">
      <c r="A63" s="19" t="s">
        <v>428</v>
      </c>
      <c r="B63" s="77">
        <v>3</v>
      </c>
      <c r="C63" s="20" t="str">
        <f t="shared" si="54"/>
        <v>Jadon Connage</v>
      </c>
      <c r="D63" s="20" t="str">
        <f t="shared" si="7"/>
        <v>Watford</v>
      </c>
      <c r="E63" s="21" t="s">
        <v>863</v>
      </c>
      <c r="F63" s="146">
        <f>Decsheets!$V$7</f>
        <v>4</v>
      </c>
      <c r="G63" s="12"/>
      <c r="I63" s="22"/>
      <c r="J63" s="18" t="str">
        <f t="shared" si="55"/>
        <v/>
      </c>
      <c r="K63" s="18">
        <f t="shared" si="55"/>
        <v>4</v>
      </c>
      <c r="L63" s="18" t="str">
        <f t="shared" si="55"/>
        <v/>
      </c>
      <c r="M63" s="18" t="str">
        <f t="shared" si="55"/>
        <v/>
      </c>
      <c r="N63" s="18" t="str">
        <f t="shared" si="55"/>
        <v/>
      </c>
      <c r="O63" s="18" t="str">
        <f t="shared" si="55"/>
        <v/>
      </c>
      <c r="P63" s="18" t="str">
        <f t="shared" si="55"/>
        <v/>
      </c>
      <c r="Q63" s="18" t="str">
        <f t="shared" si="55"/>
        <v/>
      </c>
      <c r="R63" s="18"/>
      <c r="S63" s="12"/>
      <c r="T63" s="2"/>
      <c r="U63" s="2"/>
      <c r="V63" s="2"/>
      <c r="W63" s="169" t="str">
        <f t="shared" si="51"/>
        <v/>
      </c>
      <c r="X63" s="169" t="str">
        <f t="shared" si="52"/>
        <v/>
      </c>
      <c r="Y63" s="200" t="str">
        <f t="shared" si="53"/>
        <v>.</v>
      </c>
      <c r="Z63" s="169"/>
      <c r="AA63" s="169"/>
      <c r="AB63" s="169"/>
      <c r="AC63" s="170"/>
      <c r="AD63" s="2"/>
      <c r="AE63" s="2"/>
      <c r="AF63" s="2"/>
    </row>
    <row r="64" spans="1:32" x14ac:dyDescent="0.35">
      <c r="A64" s="19" t="s">
        <v>425</v>
      </c>
      <c r="B64" s="77" t="s">
        <v>23</v>
      </c>
      <c r="C64" s="20" t="str">
        <f t="shared" si="54"/>
        <v>Matthew Nicholls</v>
      </c>
      <c r="D64" s="20" t="str">
        <f t="shared" si="7"/>
        <v>St Albans</v>
      </c>
      <c r="E64" s="21" t="s">
        <v>864</v>
      </c>
      <c r="F64" s="146">
        <f>Decsheets!$V$8</f>
        <v>3</v>
      </c>
      <c r="G64" s="12"/>
      <c r="I64" s="22"/>
      <c r="J64" s="18">
        <f t="shared" si="55"/>
        <v>3</v>
      </c>
      <c r="K64" s="18" t="str">
        <f t="shared" si="55"/>
        <v/>
      </c>
      <c r="L64" s="18" t="str">
        <f t="shared" si="55"/>
        <v/>
      </c>
      <c r="M64" s="18" t="str">
        <f t="shared" si="55"/>
        <v/>
      </c>
      <c r="N64" s="18" t="str">
        <f t="shared" si="55"/>
        <v/>
      </c>
      <c r="O64" s="18" t="str">
        <f t="shared" si="55"/>
        <v/>
      </c>
      <c r="P64" s="18" t="str">
        <f t="shared" si="55"/>
        <v/>
      </c>
      <c r="Q64" s="18" t="str">
        <f t="shared" si="55"/>
        <v/>
      </c>
      <c r="R64" s="18"/>
      <c r="S64" s="12"/>
      <c r="T64" s="2"/>
      <c r="U64" s="2"/>
      <c r="V64" s="2"/>
      <c r="W64" s="169" t="str">
        <f t="shared" si="51"/>
        <v/>
      </c>
      <c r="X64" s="169" t="str">
        <f t="shared" si="52"/>
        <v/>
      </c>
      <c r="Y64" s="200" t="str">
        <f t="shared" si="53"/>
        <v>.</v>
      </c>
      <c r="Z64" s="169"/>
      <c r="AA64" s="169"/>
      <c r="AB64" s="169"/>
      <c r="AC64" s="170"/>
      <c r="AD64" s="2"/>
      <c r="AE64" s="2"/>
      <c r="AF64" s="2"/>
    </row>
    <row r="65" spans="1:32" x14ac:dyDescent="0.35">
      <c r="A65" s="19" t="s">
        <v>430</v>
      </c>
      <c r="B65" s="77" t="s">
        <v>24</v>
      </c>
      <c r="C65" s="20" t="str">
        <f t="shared" si="54"/>
        <v>Cameron Bellingham</v>
      </c>
      <c r="D65" s="20" t="str">
        <f t="shared" si="7"/>
        <v>Herts Phoenix</v>
      </c>
      <c r="E65" s="21" t="s">
        <v>865</v>
      </c>
      <c r="F65" s="146">
        <f>Decsheets!$V$9</f>
        <v>2</v>
      </c>
      <c r="G65" s="12"/>
      <c r="I65" s="22"/>
      <c r="J65" s="18" t="str">
        <f t="shared" si="55"/>
        <v/>
      </c>
      <c r="K65" s="18" t="str">
        <f t="shared" si="55"/>
        <v/>
      </c>
      <c r="L65" s="18">
        <f t="shared" si="55"/>
        <v>2</v>
      </c>
      <c r="M65" s="18" t="str">
        <f t="shared" si="55"/>
        <v/>
      </c>
      <c r="N65" s="18" t="str">
        <f t="shared" si="55"/>
        <v/>
      </c>
      <c r="O65" s="18" t="str">
        <f t="shared" si="55"/>
        <v/>
      </c>
      <c r="P65" s="18" t="str">
        <f t="shared" si="55"/>
        <v/>
      </c>
      <c r="Q65" s="18" t="str">
        <f t="shared" si="55"/>
        <v/>
      </c>
      <c r="R65" s="18"/>
      <c r="S65" s="12"/>
      <c r="T65" s="2"/>
      <c r="U65" s="2"/>
      <c r="V65" s="2"/>
      <c r="W65" s="169" t="str">
        <f t="shared" si="51"/>
        <v/>
      </c>
      <c r="X65" s="169" t="str">
        <f t="shared" si="52"/>
        <v/>
      </c>
      <c r="Y65" s="200" t="str">
        <f t="shared" si="53"/>
        <v>.</v>
      </c>
      <c r="Z65" s="169"/>
      <c r="AA65" s="169"/>
      <c r="AB65" s="169"/>
      <c r="AC65" s="170"/>
      <c r="AD65" s="2"/>
      <c r="AE65" s="2"/>
      <c r="AF65" s="2"/>
    </row>
    <row r="66" spans="1:32" x14ac:dyDescent="0.35">
      <c r="A66" s="19" t="s">
        <v>432</v>
      </c>
      <c r="B66" s="77" t="s">
        <v>25</v>
      </c>
      <c r="C66" s="20" t="str">
        <f t="shared" si="54"/>
        <v>Billy Redman</v>
      </c>
      <c r="D66" s="20" t="str">
        <f t="shared" si="7"/>
        <v>Dacorum &amp; T</v>
      </c>
      <c r="E66" s="21" t="s">
        <v>866</v>
      </c>
      <c r="F66" s="146">
        <f>Decsheets!$V$10</f>
        <v>1</v>
      </c>
      <c r="G66" s="12"/>
      <c r="I66" s="22"/>
      <c r="J66" s="18" t="str">
        <f t="shared" si="55"/>
        <v/>
      </c>
      <c r="K66" s="18" t="str">
        <f t="shared" si="55"/>
        <v/>
      </c>
      <c r="L66" s="18" t="str">
        <f t="shared" si="55"/>
        <v/>
      </c>
      <c r="M66" s="18">
        <f t="shared" si="55"/>
        <v>1</v>
      </c>
      <c r="N66" s="18" t="str">
        <f t="shared" si="55"/>
        <v/>
      </c>
      <c r="O66" s="18" t="str">
        <f t="shared" si="55"/>
        <v/>
      </c>
      <c r="P66" s="18" t="str">
        <f t="shared" si="55"/>
        <v/>
      </c>
      <c r="Q66" s="18" t="str">
        <f t="shared" si="55"/>
        <v/>
      </c>
      <c r="R66" s="18"/>
      <c r="S66" s="12"/>
      <c r="T66" s="2"/>
      <c r="U66" s="2"/>
      <c r="V66" s="2"/>
      <c r="W66" s="169"/>
      <c r="X66" s="169"/>
      <c r="Y66" s="170"/>
      <c r="Z66" s="169"/>
      <c r="AA66" s="169"/>
      <c r="AB66" s="169"/>
      <c r="AC66" s="170"/>
      <c r="AD66" s="2"/>
      <c r="AE66" s="2"/>
      <c r="AF66" s="2"/>
    </row>
    <row r="67" spans="1:32" x14ac:dyDescent="0.35">
      <c r="A67" s="19"/>
      <c r="B67" s="77">
        <v>7</v>
      </c>
      <c r="C67" s="20" t="str">
        <f t="shared" si="54"/>
        <v/>
      </c>
      <c r="D67" s="20" t="str">
        <f t="shared" si="7"/>
        <v/>
      </c>
      <c r="E67" s="21" t="s">
        <v>296</v>
      </c>
      <c r="F67" s="146">
        <v>1</v>
      </c>
      <c r="G67" s="12"/>
      <c r="I67" s="22"/>
      <c r="J67" s="18" t="str">
        <f t="shared" si="55"/>
        <v/>
      </c>
      <c r="K67" s="18" t="str">
        <f t="shared" si="55"/>
        <v/>
      </c>
      <c r="L67" s="18" t="str">
        <f t="shared" si="55"/>
        <v/>
      </c>
      <c r="M67" s="18" t="str">
        <f t="shared" si="55"/>
        <v/>
      </c>
      <c r="N67" s="18" t="str">
        <f t="shared" si="55"/>
        <v/>
      </c>
      <c r="O67" s="18" t="str">
        <f t="shared" si="55"/>
        <v/>
      </c>
      <c r="P67" s="18" t="str">
        <f t="shared" si="55"/>
        <v/>
      </c>
      <c r="Q67" s="18" t="str">
        <f t="shared" si="55"/>
        <v/>
      </c>
      <c r="R67" s="18">
        <f>SUM(Decsheets!$V$5:$V$12)-(SUM(J61:P67))</f>
        <v>0</v>
      </c>
      <c r="S67" s="12"/>
      <c r="T67" s="2"/>
      <c r="U67" s="2"/>
      <c r="V67" s="2"/>
      <c r="W67" s="169" t="s">
        <v>354</v>
      </c>
      <c r="X67" s="169"/>
      <c r="Y67" s="170"/>
      <c r="Z67" s="169"/>
      <c r="AA67" s="169"/>
      <c r="AB67" s="169"/>
      <c r="AC67" s="170"/>
      <c r="AD67" s="2"/>
      <c r="AE67" s="2"/>
      <c r="AF67" s="2"/>
    </row>
    <row r="68" spans="1:32" s="2" customFormat="1" x14ac:dyDescent="0.35">
      <c r="A68" s="15" t="s">
        <v>5</v>
      </c>
      <c r="B68" s="76"/>
      <c r="C68" s="23" t="s">
        <v>92</v>
      </c>
      <c r="D68" s="26"/>
      <c r="E68" s="11" t="s">
        <v>296</v>
      </c>
      <c r="F68" s="144"/>
      <c r="G68" s="12"/>
      <c r="H68"/>
      <c r="I68" s="27"/>
      <c r="J68" s="18"/>
      <c r="K68" s="18"/>
      <c r="L68" s="18"/>
      <c r="M68" s="18"/>
      <c r="N68" s="18"/>
      <c r="O68" s="18"/>
      <c r="P68" s="18"/>
      <c r="Q68" s="18"/>
      <c r="R68" s="18"/>
      <c r="S68" s="12" t="s">
        <v>34</v>
      </c>
      <c r="W68" s="169" t="str">
        <f t="shared" ref="W68:W74" si="56">$C109</f>
        <v>Harry Casey</v>
      </c>
      <c r="X68" s="169" t="str">
        <f t="shared" ref="X68:X74" si="57">$D109</f>
        <v>HAWCS/Enfield</v>
      </c>
      <c r="Y68" s="201">
        <f t="shared" ref="Y68:Y74" si="58">$E109</f>
        <v>3</v>
      </c>
      <c r="Z68" s="169"/>
      <c r="AA68" s="169"/>
      <c r="AB68" s="169"/>
      <c r="AC68" s="169"/>
    </row>
    <row r="69" spans="1:32" x14ac:dyDescent="0.35">
      <c r="A69" s="19" t="s">
        <v>823</v>
      </c>
      <c r="B69" s="77">
        <v>1</v>
      </c>
      <c r="C69" s="20" t="str">
        <f t="shared" ref="C69:C75" si="59">IF(A69="","",VLOOKUP($A$68,IF(LEN(A69)=2,U15BB,U15BA),VLOOKUP(LEFT(A69,1),club,6,FALSE),FALSE))</f>
        <v>George Metcalfe</v>
      </c>
      <c r="D69" s="20" t="str">
        <f t="shared" si="7"/>
        <v>St Albans</v>
      </c>
      <c r="E69" s="21" t="s">
        <v>885</v>
      </c>
      <c r="F69" s="146">
        <f>Decsheets!$V$5</f>
        <v>6</v>
      </c>
      <c r="G69" s="12"/>
      <c r="I69" s="22"/>
      <c r="J69" s="18">
        <f t="shared" ref="J69:Q75" si="60">IF($A69="","",IF(LEFT($A69,1)=J$12,$F69,""))</f>
        <v>6</v>
      </c>
      <c r="K69" s="18" t="str">
        <f t="shared" si="60"/>
        <v/>
      </c>
      <c r="L69" s="18" t="str">
        <f t="shared" si="60"/>
        <v/>
      </c>
      <c r="M69" s="18" t="str">
        <f t="shared" si="60"/>
        <v/>
      </c>
      <c r="N69" s="18" t="str">
        <f t="shared" si="60"/>
        <v/>
      </c>
      <c r="O69" s="18" t="str">
        <f t="shared" si="60"/>
        <v/>
      </c>
      <c r="P69" s="18" t="str">
        <f t="shared" si="60"/>
        <v/>
      </c>
      <c r="Q69" s="18" t="str">
        <f t="shared" si="60"/>
        <v/>
      </c>
      <c r="R69" s="18"/>
      <c r="S69" s="12"/>
      <c r="T69" s="2"/>
      <c r="U69" s="2"/>
      <c r="V69" s="2"/>
      <c r="W69" s="169" t="str">
        <f t="shared" si="56"/>
        <v>Henry Ashton</v>
      </c>
      <c r="X69" s="169" t="str">
        <f t="shared" si="57"/>
        <v>Dacorum &amp; T</v>
      </c>
      <c r="Y69" s="201">
        <f t="shared" si="58"/>
        <v>2.1</v>
      </c>
      <c r="Z69" s="169"/>
      <c r="AA69" s="169"/>
      <c r="AB69" s="169"/>
      <c r="AC69" s="169"/>
      <c r="AD69" s="2"/>
      <c r="AE69" s="2"/>
      <c r="AF69" s="2"/>
    </row>
    <row r="70" spans="1:32" x14ac:dyDescent="0.35">
      <c r="A70" s="19" t="s">
        <v>824</v>
      </c>
      <c r="B70" s="77">
        <v>2</v>
      </c>
      <c r="C70" s="20" t="str">
        <f t="shared" si="59"/>
        <v>Jordan Pearlman</v>
      </c>
      <c r="D70" s="20" t="str">
        <f t="shared" si="7"/>
        <v>Shaftesbury</v>
      </c>
      <c r="E70" s="21" t="s">
        <v>886</v>
      </c>
      <c r="F70" s="146">
        <f>Decsheets!$V$6</f>
        <v>5</v>
      </c>
      <c r="G70" s="12"/>
      <c r="I70" s="22"/>
      <c r="J70" s="18" t="str">
        <f t="shared" si="60"/>
        <v/>
      </c>
      <c r="K70" s="18" t="str">
        <f t="shared" si="60"/>
        <v/>
      </c>
      <c r="L70" s="18" t="str">
        <f t="shared" si="60"/>
        <v/>
      </c>
      <c r="M70" s="18" t="str">
        <f t="shared" si="60"/>
        <v/>
      </c>
      <c r="N70" s="18">
        <f t="shared" si="60"/>
        <v>5</v>
      </c>
      <c r="O70" s="18" t="str">
        <f t="shared" si="60"/>
        <v/>
      </c>
      <c r="P70" s="18" t="str">
        <f t="shared" si="60"/>
        <v/>
      </c>
      <c r="Q70" s="18" t="str">
        <f t="shared" si="60"/>
        <v/>
      </c>
      <c r="R70" s="18"/>
      <c r="S70" s="12"/>
      <c r="T70" s="2"/>
      <c r="U70" s="2"/>
      <c r="V70" s="2"/>
      <c r="W70" s="169" t="str">
        <f t="shared" si="56"/>
        <v/>
      </c>
      <c r="X70" s="169" t="str">
        <f t="shared" si="57"/>
        <v/>
      </c>
      <c r="Y70" s="201" t="str">
        <f t="shared" si="58"/>
        <v>.</v>
      </c>
      <c r="Z70" s="169"/>
      <c r="AA70" s="169"/>
      <c r="AB70" s="169"/>
      <c r="AC70" s="169"/>
      <c r="AD70" s="2"/>
      <c r="AE70" s="2"/>
      <c r="AF70" s="2"/>
    </row>
    <row r="71" spans="1:32" x14ac:dyDescent="0.35">
      <c r="A71" s="19" t="s">
        <v>884</v>
      </c>
      <c r="B71" s="77">
        <v>3</v>
      </c>
      <c r="C71" s="20" t="str">
        <f t="shared" si="59"/>
        <v>Oliver Tom</v>
      </c>
      <c r="D71" s="20" t="str">
        <f t="shared" si="7"/>
        <v>HAWCS/Enfield</v>
      </c>
      <c r="E71" s="21" t="s">
        <v>887</v>
      </c>
      <c r="F71" s="146">
        <f>Decsheets!$V$7</f>
        <v>4</v>
      </c>
      <c r="G71" s="12"/>
      <c r="I71" s="22"/>
      <c r="J71" s="18" t="str">
        <f t="shared" si="60"/>
        <v/>
      </c>
      <c r="K71" s="18" t="str">
        <f t="shared" si="60"/>
        <v/>
      </c>
      <c r="L71" s="18" t="str">
        <f t="shared" si="60"/>
        <v/>
      </c>
      <c r="M71" s="18" t="str">
        <f t="shared" si="60"/>
        <v/>
      </c>
      <c r="N71" s="18" t="str">
        <f t="shared" si="60"/>
        <v/>
      </c>
      <c r="O71" s="18">
        <f t="shared" si="60"/>
        <v>4</v>
      </c>
      <c r="P71" s="18" t="str">
        <f t="shared" si="60"/>
        <v/>
      </c>
      <c r="Q71" s="18" t="str">
        <f t="shared" si="60"/>
        <v/>
      </c>
      <c r="R71" s="18"/>
      <c r="S71" s="12"/>
      <c r="T71" s="2"/>
      <c r="U71" s="2"/>
      <c r="V71" s="2"/>
      <c r="W71" s="169" t="str">
        <f t="shared" si="56"/>
        <v/>
      </c>
      <c r="X71" s="169" t="str">
        <f t="shared" si="57"/>
        <v/>
      </c>
      <c r="Y71" s="201" t="str">
        <f t="shared" si="58"/>
        <v>.</v>
      </c>
      <c r="Z71" s="169"/>
      <c r="AA71" s="169"/>
      <c r="AB71" s="169"/>
      <c r="AC71" s="170"/>
      <c r="AD71" s="2"/>
      <c r="AE71" s="2"/>
      <c r="AF71" s="2"/>
    </row>
    <row r="72" spans="1:32" x14ac:dyDescent="0.35">
      <c r="A72" s="19" t="s">
        <v>825</v>
      </c>
      <c r="B72" s="77" t="s">
        <v>23</v>
      </c>
      <c r="C72" s="20" t="str">
        <f t="shared" si="59"/>
        <v>William Kidd</v>
      </c>
      <c r="D72" s="20" t="str">
        <f t="shared" si="7"/>
        <v>Dacorum &amp; T</v>
      </c>
      <c r="E72" s="21" t="s">
        <v>888</v>
      </c>
      <c r="F72" s="146">
        <f>Decsheets!$V$8</f>
        <v>3</v>
      </c>
      <c r="G72" s="12"/>
      <c r="I72" s="22"/>
      <c r="J72" s="18" t="str">
        <f t="shared" si="60"/>
        <v/>
      </c>
      <c r="K72" s="18" t="str">
        <f t="shared" si="60"/>
        <v/>
      </c>
      <c r="L72" s="18" t="str">
        <f t="shared" si="60"/>
        <v/>
      </c>
      <c r="M72" s="18">
        <f t="shared" si="60"/>
        <v>3</v>
      </c>
      <c r="N72" s="18" t="str">
        <f t="shared" si="60"/>
        <v/>
      </c>
      <c r="O72" s="18" t="str">
        <f t="shared" si="60"/>
        <v/>
      </c>
      <c r="P72" s="18" t="str">
        <f t="shared" si="60"/>
        <v/>
      </c>
      <c r="Q72" s="18" t="str">
        <f t="shared" si="60"/>
        <v/>
      </c>
      <c r="R72" s="18"/>
      <c r="S72" s="12"/>
      <c r="T72" s="2"/>
      <c r="U72" s="2"/>
      <c r="V72" s="2"/>
      <c r="W72" s="169" t="str">
        <f t="shared" si="56"/>
        <v/>
      </c>
      <c r="X72" s="169" t="str">
        <f t="shared" si="57"/>
        <v/>
      </c>
      <c r="Y72" s="201" t="str">
        <f t="shared" si="58"/>
        <v>.</v>
      </c>
      <c r="Z72" s="169"/>
      <c r="AA72" s="169"/>
      <c r="AB72" s="169"/>
      <c r="AC72" s="170"/>
      <c r="AD72" s="2"/>
      <c r="AE72" s="2"/>
      <c r="AF72" s="2"/>
    </row>
    <row r="73" spans="1:32" x14ac:dyDescent="0.35">
      <c r="A73" s="19" t="s">
        <v>822</v>
      </c>
      <c r="B73" s="77" t="s">
        <v>24</v>
      </c>
      <c r="C73" s="20" t="str">
        <f t="shared" si="59"/>
        <v>James Ingham</v>
      </c>
      <c r="D73" s="20" t="str">
        <f t="shared" si="7"/>
        <v>Watford</v>
      </c>
      <c r="E73" s="21" t="s">
        <v>889</v>
      </c>
      <c r="F73" s="146">
        <f>Decsheets!$V$9</f>
        <v>2</v>
      </c>
      <c r="G73" s="12"/>
      <c r="I73" s="22"/>
      <c r="J73" s="18" t="str">
        <f t="shared" si="60"/>
        <v/>
      </c>
      <c r="K73" s="18">
        <f t="shared" si="60"/>
        <v>2</v>
      </c>
      <c r="L73" s="18" t="str">
        <f t="shared" si="60"/>
        <v/>
      </c>
      <c r="M73" s="18" t="str">
        <f t="shared" si="60"/>
        <v/>
      </c>
      <c r="N73" s="18" t="str">
        <f t="shared" si="60"/>
        <v/>
      </c>
      <c r="O73" s="18" t="str">
        <f t="shared" si="60"/>
        <v/>
      </c>
      <c r="P73" s="18" t="str">
        <f t="shared" si="60"/>
        <v/>
      </c>
      <c r="Q73" s="18" t="str">
        <f t="shared" si="60"/>
        <v/>
      </c>
      <c r="R73" s="18"/>
      <c r="S73" s="12"/>
      <c r="T73" s="2"/>
      <c r="U73" s="2"/>
      <c r="V73" s="2"/>
      <c r="W73" s="169" t="str">
        <f t="shared" si="56"/>
        <v/>
      </c>
      <c r="X73" s="169" t="str">
        <f t="shared" si="57"/>
        <v/>
      </c>
      <c r="Y73" s="201" t="str">
        <f t="shared" si="58"/>
        <v>.</v>
      </c>
      <c r="Z73" s="169"/>
      <c r="AA73" s="169"/>
      <c r="AB73" s="169"/>
      <c r="AC73" s="169"/>
      <c r="AD73" s="2"/>
      <c r="AE73" s="2"/>
      <c r="AF73" s="2"/>
    </row>
    <row r="74" spans="1:32" x14ac:dyDescent="0.35">
      <c r="A74" s="19" t="s">
        <v>821</v>
      </c>
      <c r="B74" s="77" t="s">
        <v>25</v>
      </c>
      <c r="C74" s="20" t="str">
        <f t="shared" si="59"/>
        <v>Alexander Roberts</v>
      </c>
      <c r="D74" s="20" t="str">
        <f t="shared" si="7"/>
        <v>Herts Phoenix</v>
      </c>
      <c r="E74" s="21" t="s">
        <v>890</v>
      </c>
      <c r="F74" s="146">
        <f>Decsheets!$V$10</f>
        <v>1</v>
      </c>
      <c r="G74" s="12"/>
      <c r="I74" s="22"/>
      <c r="J74" s="18" t="str">
        <f t="shared" si="60"/>
        <v/>
      </c>
      <c r="K74" s="18" t="str">
        <f t="shared" si="60"/>
        <v/>
      </c>
      <c r="L74" s="18">
        <f t="shared" si="60"/>
        <v>1</v>
      </c>
      <c r="M74" s="18" t="str">
        <f t="shared" si="60"/>
        <v/>
      </c>
      <c r="N74" s="18" t="str">
        <f t="shared" si="60"/>
        <v/>
      </c>
      <c r="O74" s="18" t="str">
        <f t="shared" si="60"/>
        <v/>
      </c>
      <c r="P74" s="18" t="str">
        <f t="shared" si="60"/>
        <v/>
      </c>
      <c r="Q74" s="18" t="str">
        <f t="shared" si="60"/>
        <v/>
      </c>
      <c r="R74" s="18"/>
      <c r="S74" s="12"/>
      <c r="T74" s="2"/>
      <c r="U74" s="2"/>
      <c r="V74" s="2"/>
      <c r="W74" s="169" t="str">
        <f t="shared" si="56"/>
        <v/>
      </c>
      <c r="X74" s="169" t="str">
        <f t="shared" si="57"/>
        <v/>
      </c>
      <c r="Y74" s="201" t="str">
        <f t="shared" si="58"/>
        <v>.</v>
      </c>
      <c r="Z74" s="169"/>
      <c r="AA74" s="169"/>
      <c r="AB74" s="169"/>
      <c r="AC74" s="169"/>
      <c r="AD74" s="2"/>
      <c r="AE74" s="2"/>
      <c r="AF74" s="2"/>
    </row>
    <row r="75" spans="1:32" x14ac:dyDescent="0.35">
      <c r="A75" s="19"/>
      <c r="B75" s="77">
        <v>7</v>
      </c>
      <c r="C75" s="20" t="str">
        <f t="shared" si="59"/>
        <v/>
      </c>
      <c r="D75" s="20" t="str">
        <f t="shared" si="7"/>
        <v/>
      </c>
      <c r="E75" s="21" t="s">
        <v>296</v>
      </c>
      <c r="F75" s="146">
        <v>1</v>
      </c>
      <c r="G75" s="12"/>
      <c r="I75" s="22"/>
      <c r="J75" s="18" t="str">
        <f t="shared" si="60"/>
        <v/>
      </c>
      <c r="K75" s="18" t="str">
        <f t="shared" si="60"/>
        <v/>
      </c>
      <c r="L75" s="18" t="str">
        <f t="shared" si="60"/>
        <v/>
      </c>
      <c r="M75" s="18" t="str">
        <f t="shared" si="60"/>
        <v/>
      </c>
      <c r="N75" s="18" t="str">
        <f t="shared" si="60"/>
        <v/>
      </c>
      <c r="O75" s="18" t="str">
        <f t="shared" si="60"/>
        <v/>
      </c>
      <c r="P75" s="18" t="str">
        <f t="shared" si="60"/>
        <v/>
      </c>
      <c r="Q75" s="18" t="str">
        <f t="shared" si="60"/>
        <v/>
      </c>
      <c r="R75" s="18">
        <f>SUM(Decsheets!$V$5:$V$12)-(SUM(J69:P75))</f>
        <v>0</v>
      </c>
      <c r="S75" s="12"/>
      <c r="T75" s="2"/>
      <c r="U75" s="2"/>
      <c r="V75" s="2"/>
      <c r="W75" s="169"/>
      <c r="X75" s="169"/>
      <c r="Y75" s="201"/>
      <c r="Z75" s="169"/>
      <c r="AA75" s="169"/>
      <c r="AB75" s="169"/>
      <c r="AC75" s="169"/>
      <c r="AD75" s="2"/>
      <c r="AE75" s="2"/>
      <c r="AF75" s="2"/>
    </row>
    <row r="76" spans="1:32" s="2" customFormat="1" x14ac:dyDescent="0.35">
      <c r="A76" s="15" t="s">
        <v>56</v>
      </c>
      <c r="B76" s="76"/>
      <c r="C76" s="23" t="s">
        <v>93</v>
      </c>
      <c r="D76" s="26"/>
      <c r="E76" s="11" t="s">
        <v>296</v>
      </c>
      <c r="F76" s="144"/>
      <c r="G76" s="12"/>
      <c r="H76"/>
      <c r="I76" s="27"/>
      <c r="J76" s="18"/>
      <c r="K76" s="18"/>
      <c r="L76" s="18"/>
      <c r="M76" s="18"/>
      <c r="N76" s="18"/>
      <c r="O76" s="18"/>
      <c r="P76" s="18"/>
      <c r="Q76" s="18"/>
      <c r="R76" s="18"/>
      <c r="S76" s="12" t="s">
        <v>55</v>
      </c>
      <c r="W76" s="169" t="s">
        <v>352</v>
      </c>
      <c r="X76" s="169"/>
      <c r="Y76" s="201"/>
      <c r="Z76" s="169"/>
      <c r="AA76" s="169" t="s">
        <v>353</v>
      </c>
      <c r="AB76" s="169"/>
      <c r="AC76" s="201"/>
    </row>
    <row r="77" spans="1:32" x14ac:dyDescent="0.35">
      <c r="A77" s="19" t="s">
        <v>434</v>
      </c>
      <c r="B77" s="77">
        <v>1</v>
      </c>
      <c r="C77" s="20" t="str">
        <f t="shared" ref="C77:C83" si="61">IF(A77="","",VLOOKUP($A$76,IF(LEN(A77)=2,U15BB,U15BA),VLOOKUP(LEFT(A77,1),club,6,FALSE),FALSE))</f>
        <v>Gianleo Stubbs</v>
      </c>
      <c r="D77" s="20" t="str">
        <f t="shared" si="7"/>
        <v>Shaftesbury</v>
      </c>
      <c r="E77" s="21" t="s">
        <v>968</v>
      </c>
      <c r="F77" s="146">
        <f>Decsheets!$V$5</f>
        <v>6</v>
      </c>
      <c r="G77" s="12"/>
      <c r="I77" s="22"/>
      <c r="J77" s="18" t="str">
        <f t="shared" ref="J77:Q83" si="62">IF($A77="","",IF(LEFT($A77,1)=J$12,$F77,""))</f>
        <v/>
      </c>
      <c r="K77" s="18" t="str">
        <f t="shared" si="62"/>
        <v/>
      </c>
      <c r="L77" s="18" t="str">
        <f t="shared" si="62"/>
        <v/>
      </c>
      <c r="M77" s="18" t="str">
        <f t="shared" si="62"/>
        <v/>
      </c>
      <c r="N77" s="18">
        <f t="shared" si="62"/>
        <v>6</v>
      </c>
      <c r="O77" s="18" t="str">
        <f t="shared" si="62"/>
        <v/>
      </c>
      <c r="P77" s="18" t="str">
        <f t="shared" si="62"/>
        <v/>
      </c>
      <c r="Q77" s="18" t="str">
        <f t="shared" si="62"/>
        <v/>
      </c>
      <c r="R77" s="18"/>
      <c r="S77" s="12"/>
      <c r="T77" s="2"/>
      <c r="U77" s="2"/>
      <c r="V77" s="2"/>
      <c r="W77" s="169" t="str">
        <f t="shared" ref="W77:W83" si="63">$C117</f>
        <v>Casey Hawtin</v>
      </c>
      <c r="X77" s="169" t="str">
        <f t="shared" ref="X77:X83" si="64">$D117</f>
        <v>Herts Phoenix</v>
      </c>
      <c r="Y77" s="201">
        <f t="shared" ref="Y77:Y83" si="65">$E117</f>
        <v>1.65</v>
      </c>
      <c r="Z77" s="169"/>
      <c r="AA77" s="169" t="str">
        <f t="shared" ref="AA77:AA83" si="66">$C125</f>
        <v>Jamie Farndon</v>
      </c>
      <c r="AB77" s="169" t="str">
        <f t="shared" ref="AB77:AB83" si="67">$D125</f>
        <v>Dacorum &amp; T</v>
      </c>
      <c r="AC77" s="201">
        <f t="shared" ref="AC77:AC83" si="68">$E125</f>
        <v>1.4</v>
      </c>
      <c r="AD77" s="2"/>
      <c r="AE77" s="2"/>
      <c r="AF77" s="2"/>
    </row>
    <row r="78" spans="1:32" x14ac:dyDescent="0.35">
      <c r="A78" s="19" t="s">
        <v>825</v>
      </c>
      <c r="B78" s="77">
        <v>2</v>
      </c>
      <c r="C78" s="20" t="str">
        <f t="shared" si="61"/>
        <v>George Hawkins</v>
      </c>
      <c r="D78" s="20" t="str">
        <f t="shared" ref="D78:D83" si="69">IF(A78="","",VLOOKUP(LEFT(A78,1),club,2,FALSE))</f>
        <v>Dacorum &amp; T</v>
      </c>
      <c r="E78" s="21" t="s">
        <v>969</v>
      </c>
      <c r="F78" s="146">
        <f>Decsheets!$V$6</f>
        <v>5</v>
      </c>
      <c r="G78" s="12"/>
      <c r="I78" s="22"/>
      <c r="J78" s="18" t="str">
        <f t="shared" si="62"/>
        <v/>
      </c>
      <c r="K78" s="18" t="str">
        <f t="shared" si="62"/>
        <v/>
      </c>
      <c r="L78" s="18" t="str">
        <f t="shared" si="62"/>
        <v/>
      </c>
      <c r="M78" s="18">
        <f t="shared" si="62"/>
        <v>5</v>
      </c>
      <c r="N78" s="18" t="str">
        <f t="shared" si="62"/>
        <v/>
      </c>
      <c r="O78" s="18" t="str">
        <f t="shared" si="62"/>
        <v/>
      </c>
      <c r="P78" s="18" t="str">
        <f t="shared" si="62"/>
        <v/>
      </c>
      <c r="Q78" s="18" t="str">
        <f t="shared" si="62"/>
        <v/>
      </c>
      <c r="R78" s="18"/>
      <c r="S78" s="12"/>
      <c r="T78" s="2"/>
      <c r="U78" s="2"/>
      <c r="V78" s="2"/>
      <c r="W78" s="169" t="str">
        <f t="shared" si="63"/>
        <v>George Ball</v>
      </c>
      <c r="X78" s="169" t="str">
        <f t="shared" si="64"/>
        <v>Dacorum &amp; T</v>
      </c>
      <c r="Y78" s="201">
        <f t="shared" si="65"/>
        <v>1.6</v>
      </c>
      <c r="Z78" s="169"/>
      <c r="AA78" s="169" t="str">
        <f t="shared" si="66"/>
        <v>Zico Jones</v>
      </c>
      <c r="AB78" s="169" t="str">
        <f t="shared" si="67"/>
        <v>Shaftesbury</v>
      </c>
      <c r="AC78" s="201">
        <f t="shared" si="68"/>
        <v>1.35</v>
      </c>
      <c r="AD78" s="2"/>
      <c r="AE78" s="2"/>
      <c r="AF78" s="2"/>
    </row>
    <row r="79" spans="1:32" x14ac:dyDescent="0.35">
      <c r="A79" s="19" t="s">
        <v>425</v>
      </c>
      <c r="B79" s="77">
        <v>3</v>
      </c>
      <c r="C79" s="20" t="str">
        <f t="shared" si="61"/>
        <v>Sam Muldoon</v>
      </c>
      <c r="D79" s="20" t="str">
        <f t="shared" si="69"/>
        <v>St Albans</v>
      </c>
      <c r="E79" s="21" t="s">
        <v>970</v>
      </c>
      <c r="F79" s="146">
        <f>Decsheets!$V$7</f>
        <v>4</v>
      </c>
      <c r="G79" s="12"/>
      <c r="I79" s="22"/>
      <c r="J79" s="18">
        <f t="shared" si="62"/>
        <v>4</v>
      </c>
      <c r="K79" s="18" t="str">
        <f t="shared" si="62"/>
        <v/>
      </c>
      <c r="L79" s="18" t="str">
        <f t="shared" si="62"/>
        <v/>
      </c>
      <c r="M79" s="18" t="str">
        <f t="shared" si="62"/>
        <v/>
      </c>
      <c r="N79" s="18" t="str">
        <f t="shared" si="62"/>
        <v/>
      </c>
      <c r="O79" s="18" t="str">
        <f t="shared" si="62"/>
        <v/>
      </c>
      <c r="P79" s="18" t="str">
        <f t="shared" si="62"/>
        <v/>
      </c>
      <c r="Q79" s="18" t="str">
        <f t="shared" si="62"/>
        <v/>
      </c>
      <c r="R79" s="18"/>
      <c r="S79" s="12"/>
      <c r="T79" s="2"/>
      <c r="U79" s="2"/>
      <c r="V79" s="2"/>
      <c r="W79" s="169" t="str">
        <f t="shared" si="63"/>
        <v>Lucas Roberton</v>
      </c>
      <c r="X79" s="169" t="str">
        <f t="shared" si="64"/>
        <v>St Albans</v>
      </c>
      <c r="Y79" s="201">
        <f t="shared" si="65"/>
        <v>1.4</v>
      </c>
      <c r="Z79" s="169"/>
      <c r="AA79" s="169" t="str">
        <f t="shared" si="66"/>
        <v>Alexander Roberts</v>
      </c>
      <c r="AB79" s="169" t="str">
        <f t="shared" si="67"/>
        <v>Herts Phoenix</v>
      </c>
      <c r="AC79" s="201">
        <f t="shared" si="68"/>
        <v>1.35</v>
      </c>
      <c r="AD79" s="2"/>
      <c r="AE79" s="2"/>
      <c r="AF79" s="2"/>
    </row>
    <row r="80" spans="1:32" x14ac:dyDescent="0.35">
      <c r="A80" s="19" t="s">
        <v>430</v>
      </c>
      <c r="B80" s="77" t="s">
        <v>23</v>
      </c>
      <c r="C80" s="20" t="str">
        <f t="shared" si="61"/>
        <v>Isaac Beadle</v>
      </c>
      <c r="D80" s="20" t="str">
        <f t="shared" si="69"/>
        <v>Herts Phoenix</v>
      </c>
      <c r="E80" s="21" t="s">
        <v>974</v>
      </c>
      <c r="F80" s="146">
        <f>Decsheets!$V$8</f>
        <v>3</v>
      </c>
      <c r="G80" s="12"/>
      <c r="I80" s="22"/>
      <c r="J80" s="18" t="str">
        <f t="shared" si="62"/>
        <v/>
      </c>
      <c r="K80" s="18" t="str">
        <f t="shared" si="62"/>
        <v/>
      </c>
      <c r="L80" s="18">
        <f t="shared" si="62"/>
        <v>3</v>
      </c>
      <c r="M80" s="18" t="str">
        <f t="shared" si="62"/>
        <v/>
      </c>
      <c r="N80" s="18" t="str">
        <f t="shared" si="62"/>
        <v/>
      </c>
      <c r="O80" s="18" t="str">
        <f t="shared" si="62"/>
        <v/>
      </c>
      <c r="P80" s="18" t="str">
        <f t="shared" si="62"/>
        <v/>
      </c>
      <c r="Q80" s="18" t="str">
        <f t="shared" si="62"/>
        <v/>
      </c>
      <c r="R80" s="18"/>
      <c r="S80" s="12"/>
      <c r="T80" s="2"/>
      <c r="U80" s="2"/>
      <c r="V80" s="2"/>
      <c r="W80" s="169" t="str">
        <f t="shared" si="63"/>
        <v>Saugat Pun</v>
      </c>
      <c r="X80" s="169" t="str">
        <f t="shared" si="64"/>
        <v>Shaftesbury</v>
      </c>
      <c r="Y80" s="201">
        <f t="shared" si="65"/>
        <v>1.35</v>
      </c>
      <c r="Z80" s="169"/>
      <c r="AA80" s="169" t="str">
        <f t="shared" si="66"/>
        <v/>
      </c>
      <c r="AB80" s="169" t="str">
        <f t="shared" si="67"/>
        <v/>
      </c>
      <c r="AC80" s="201" t="str">
        <f t="shared" si="68"/>
        <v>.</v>
      </c>
      <c r="AD80" s="2"/>
      <c r="AE80" s="2"/>
      <c r="AF80" s="2"/>
    </row>
    <row r="81" spans="1:32" x14ac:dyDescent="0.35">
      <c r="A81" s="19"/>
      <c r="B81" s="77" t="s">
        <v>24</v>
      </c>
      <c r="C81" s="20" t="str">
        <f t="shared" si="61"/>
        <v/>
      </c>
      <c r="D81" s="20" t="str">
        <f t="shared" si="69"/>
        <v/>
      </c>
      <c r="E81" s="21" t="s">
        <v>296</v>
      </c>
      <c r="F81" s="146">
        <f>Decsheets!$V$9</f>
        <v>2</v>
      </c>
      <c r="G81" s="12"/>
      <c r="I81" s="22"/>
      <c r="J81" s="18" t="str">
        <f t="shared" si="62"/>
        <v/>
      </c>
      <c r="K81" s="18" t="str">
        <f t="shared" si="62"/>
        <v/>
      </c>
      <c r="L81" s="18" t="str">
        <f t="shared" si="62"/>
        <v/>
      </c>
      <c r="M81" s="18" t="str">
        <f t="shared" si="62"/>
        <v/>
      </c>
      <c r="N81" s="18" t="str">
        <f t="shared" si="62"/>
        <v/>
      </c>
      <c r="O81" s="18" t="str">
        <f t="shared" si="62"/>
        <v/>
      </c>
      <c r="P81" s="18" t="str">
        <f t="shared" si="62"/>
        <v/>
      </c>
      <c r="Q81" s="18" t="str">
        <f t="shared" si="62"/>
        <v/>
      </c>
      <c r="R81" s="18"/>
      <c r="S81" s="12"/>
      <c r="T81" s="2"/>
      <c r="U81" s="2"/>
      <c r="V81" s="2"/>
      <c r="W81" s="169" t="str">
        <f t="shared" si="63"/>
        <v/>
      </c>
      <c r="X81" s="169" t="str">
        <f t="shared" si="64"/>
        <v/>
      </c>
      <c r="Y81" s="201" t="str">
        <f t="shared" si="65"/>
        <v>.</v>
      </c>
      <c r="Z81" s="169"/>
      <c r="AA81" s="169" t="str">
        <f t="shared" si="66"/>
        <v/>
      </c>
      <c r="AB81" s="169" t="str">
        <f t="shared" si="67"/>
        <v/>
      </c>
      <c r="AC81" s="201" t="str">
        <f t="shared" si="68"/>
        <v>.</v>
      </c>
      <c r="AD81" s="2"/>
      <c r="AE81" s="2"/>
      <c r="AF81" s="2"/>
    </row>
    <row r="82" spans="1:32" x14ac:dyDescent="0.35">
      <c r="A82" s="19"/>
      <c r="B82" s="77" t="s">
        <v>25</v>
      </c>
      <c r="C82" s="20" t="str">
        <f t="shared" si="61"/>
        <v/>
      </c>
      <c r="D82" s="20" t="str">
        <f t="shared" si="69"/>
        <v/>
      </c>
      <c r="E82" s="21" t="s">
        <v>296</v>
      </c>
      <c r="F82" s="146">
        <f>Decsheets!$V$10</f>
        <v>1</v>
      </c>
      <c r="G82" s="12"/>
      <c r="I82" s="22"/>
      <c r="J82" s="18" t="str">
        <f t="shared" si="62"/>
        <v/>
      </c>
      <c r="K82" s="18" t="str">
        <f t="shared" si="62"/>
        <v/>
      </c>
      <c r="L82" s="18" t="str">
        <f t="shared" si="62"/>
        <v/>
      </c>
      <c r="M82" s="18" t="str">
        <f t="shared" si="62"/>
        <v/>
      </c>
      <c r="N82" s="18" t="str">
        <f t="shared" si="62"/>
        <v/>
      </c>
      <c r="O82" s="18" t="str">
        <f t="shared" si="62"/>
        <v/>
      </c>
      <c r="P82" s="18" t="str">
        <f t="shared" si="62"/>
        <v/>
      </c>
      <c r="Q82" s="18" t="str">
        <f t="shared" si="62"/>
        <v/>
      </c>
      <c r="R82" s="18"/>
      <c r="S82" s="12"/>
      <c r="T82" s="2"/>
      <c r="U82" s="2"/>
      <c r="V82" s="2"/>
      <c r="W82" s="169" t="str">
        <f t="shared" si="63"/>
        <v/>
      </c>
      <c r="X82" s="169" t="str">
        <f t="shared" si="64"/>
        <v/>
      </c>
      <c r="Y82" s="201" t="str">
        <f t="shared" si="65"/>
        <v>.</v>
      </c>
      <c r="Z82" s="169"/>
      <c r="AA82" s="169" t="str">
        <f t="shared" si="66"/>
        <v/>
      </c>
      <c r="AB82" s="169" t="str">
        <f t="shared" si="67"/>
        <v/>
      </c>
      <c r="AC82" s="201" t="str">
        <f t="shared" si="68"/>
        <v>.</v>
      </c>
      <c r="AD82" s="2"/>
      <c r="AE82" s="2"/>
      <c r="AF82" s="2"/>
    </row>
    <row r="83" spans="1:32" x14ac:dyDescent="0.35">
      <c r="A83" s="19"/>
      <c r="B83" s="77">
        <v>7</v>
      </c>
      <c r="C83" s="20" t="str">
        <f t="shared" si="61"/>
        <v/>
      </c>
      <c r="D83" s="20" t="str">
        <f t="shared" si="69"/>
        <v/>
      </c>
      <c r="E83" s="21" t="s">
        <v>296</v>
      </c>
      <c r="F83" s="146">
        <v>1</v>
      </c>
      <c r="G83" s="12"/>
      <c r="I83" s="22"/>
      <c r="J83" s="18" t="str">
        <f t="shared" si="62"/>
        <v/>
      </c>
      <c r="K83" s="18" t="str">
        <f t="shared" si="62"/>
        <v/>
      </c>
      <c r="L83" s="18" t="str">
        <f t="shared" si="62"/>
        <v/>
      </c>
      <c r="M83" s="18" t="str">
        <f t="shared" si="62"/>
        <v/>
      </c>
      <c r="N83" s="18" t="str">
        <f t="shared" si="62"/>
        <v/>
      </c>
      <c r="O83" s="18" t="str">
        <f t="shared" si="62"/>
        <v/>
      </c>
      <c r="P83" s="18" t="str">
        <f t="shared" si="62"/>
        <v/>
      </c>
      <c r="Q83" s="18" t="str">
        <f t="shared" si="62"/>
        <v/>
      </c>
      <c r="R83" s="18">
        <f>SUM(Decsheets!$V$5:$V$12)-(SUM(J77:P83))</f>
        <v>3</v>
      </c>
      <c r="S83" s="12"/>
      <c r="T83" s="2"/>
      <c r="U83" s="2"/>
      <c r="V83" s="2"/>
      <c r="W83" s="169" t="str">
        <f t="shared" si="63"/>
        <v/>
      </c>
      <c r="X83" s="169" t="str">
        <f t="shared" si="64"/>
        <v/>
      </c>
      <c r="Y83" s="201" t="str">
        <f t="shared" si="65"/>
        <v>.</v>
      </c>
      <c r="Z83" s="169"/>
      <c r="AA83" s="169" t="str">
        <f t="shared" si="66"/>
        <v/>
      </c>
      <c r="AB83" s="169" t="str">
        <f t="shared" si="67"/>
        <v/>
      </c>
      <c r="AC83" s="201" t="str">
        <f t="shared" si="68"/>
        <v>.</v>
      </c>
      <c r="AD83" s="2"/>
      <c r="AE83" s="2"/>
      <c r="AF83" s="2"/>
    </row>
    <row r="84" spans="1:32" s="2" customFormat="1" x14ac:dyDescent="0.35">
      <c r="A84" s="15" t="s">
        <v>56</v>
      </c>
      <c r="B84" s="76"/>
      <c r="C84" s="23" t="s">
        <v>94</v>
      </c>
      <c r="D84" s="26"/>
      <c r="E84" s="11" t="s">
        <v>296</v>
      </c>
      <c r="F84" s="144"/>
      <c r="G84" s="12"/>
      <c r="H84"/>
      <c r="I84" s="27"/>
      <c r="J84" s="18"/>
      <c r="K84" s="18"/>
      <c r="L84" s="18"/>
      <c r="M84" s="18"/>
      <c r="N84" s="18"/>
      <c r="O84" s="18"/>
      <c r="P84" s="18"/>
      <c r="Q84" s="18"/>
      <c r="R84" s="18"/>
      <c r="S84" s="12" t="s">
        <v>67</v>
      </c>
      <c r="W84" s="169"/>
      <c r="X84" s="169"/>
      <c r="Y84" s="201"/>
      <c r="Z84" s="169"/>
      <c r="AA84" s="169"/>
      <c r="AB84" s="169"/>
      <c r="AC84" s="201"/>
    </row>
    <row r="85" spans="1:32" x14ac:dyDescent="0.35">
      <c r="A85" s="19" t="s">
        <v>432</v>
      </c>
      <c r="B85" s="77">
        <v>1</v>
      </c>
      <c r="C85" s="20" t="str">
        <f t="shared" ref="C85:C91" si="70">IF(A85="","",VLOOKUP($A$84,IF(LEN(A85)=2,U15BB,U15BA),VLOOKUP(LEFT(A85,1),club,6,FALSE),FALSE))</f>
        <v>Ed Clement</v>
      </c>
      <c r="D85" s="20" t="str">
        <f t="shared" ref="D85:D147" si="71">IF(A85="","",VLOOKUP(LEFT(A85,1),club,2,FALSE))</f>
        <v>Dacorum &amp; T</v>
      </c>
      <c r="E85" s="21" t="s">
        <v>971</v>
      </c>
      <c r="F85" s="146">
        <f>Decsheets!$V$5</f>
        <v>6</v>
      </c>
      <c r="G85" s="12"/>
      <c r="I85" s="22"/>
      <c r="J85" s="18" t="str">
        <f t="shared" ref="J85:Q91" si="72">IF($A85="","",IF(LEFT($A85,1)=J$12,$F85,""))</f>
        <v/>
      </c>
      <c r="K85" s="18" t="str">
        <f t="shared" si="72"/>
        <v/>
      </c>
      <c r="L85" s="18" t="str">
        <f t="shared" si="72"/>
        <v/>
      </c>
      <c r="M85" s="18">
        <f t="shared" si="72"/>
        <v>6</v>
      </c>
      <c r="N85" s="18" t="str">
        <f t="shared" si="72"/>
        <v/>
      </c>
      <c r="O85" s="18" t="str">
        <f t="shared" si="72"/>
        <v/>
      </c>
      <c r="P85" s="18" t="str">
        <f t="shared" si="72"/>
        <v/>
      </c>
      <c r="Q85" s="18" t="str">
        <f t="shared" si="72"/>
        <v/>
      </c>
      <c r="R85" s="18"/>
      <c r="S85" s="12"/>
      <c r="T85" s="2"/>
      <c r="U85" s="2"/>
      <c r="V85" s="2"/>
      <c r="W85" s="169" t="s">
        <v>355</v>
      </c>
      <c r="X85" s="169"/>
      <c r="Y85" s="201"/>
      <c r="Z85" s="169"/>
      <c r="AA85" s="169" t="s">
        <v>356</v>
      </c>
      <c r="AB85" s="169"/>
      <c r="AC85" s="201"/>
      <c r="AD85" s="2"/>
      <c r="AE85" s="2"/>
      <c r="AF85" s="2"/>
    </row>
    <row r="86" spans="1:32" x14ac:dyDescent="0.35">
      <c r="A86" s="19" t="s">
        <v>824</v>
      </c>
      <c r="B86" s="77">
        <v>2</v>
      </c>
      <c r="C86" s="20" t="str">
        <f t="shared" si="70"/>
        <v>Peter Bayvel</v>
      </c>
      <c r="D86" s="20" t="str">
        <f t="shared" si="71"/>
        <v>Shaftesbury</v>
      </c>
      <c r="E86" s="21" t="s">
        <v>972</v>
      </c>
      <c r="F86" s="146">
        <f>Decsheets!$V$6</f>
        <v>5</v>
      </c>
      <c r="G86" s="12"/>
      <c r="I86" s="22"/>
      <c r="J86" s="18" t="str">
        <f t="shared" si="72"/>
        <v/>
      </c>
      <c r="K86" s="18" t="str">
        <f t="shared" si="72"/>
        <v/>
      </c>
      <c r="L86" s="18" t="str">
        <f t="shared" si="72"/>
        <v/>
      </c>
      <c r="M86" s="18" t="str">
        <f t="shared" si="72"/>
        <v/>
      </c>
      <c r="N86" s="18">
        <f t="shared" si="72"/>
        <v>5</v>
      </c>
      <c r="O86" s="18" t="str">
        <f t="shared" si="72"/>
        <v/>
      </c>
      <c r="P86" s="18" t="str">
        <f t="shared" si="72"/>
        <v/>
      </c>
      <c r="Q86" s="18" t="str">
        <f t="shared" si="72"/>
        <v/>
      </c>
      <c r="R86" s="18"/>
      <c r="S86" s="12"/>
      <c r="T86" s="2"/>
      <c r="U86" s="2"/>
      <c r="V86" s="2"/>
      <c r="W86" s="169" t="str">
        <f t="shared" ref="W86:W92" si="73">$C133</f>
        <v>Casey Hawtin</v>
      </c>
      <c r="X86" s="169" t="str">
        <f t="shared" ref="X86:X92" si="74">$D133</f>
        <v>Herts Phoenix</v>
      </c>
      <c r="Y86" s="201">
        <f t="shared" ref="Y86:Y92" si="75">$E133</f>
        <v>5.49</v>
      </c>
      <c r="Z86" s="169"/>
      <c r="AA86" s="169" t="str">
        <f t="shared" ref="AA86:AA92" si="76">$C141</f>
        <v>Alexander Justin</v>
      </c>
      <c r="AB86" s="169" t="str">
        <f t="shared" ref="AB86:AB92" si="77">$D141</f>
        <v>Herts Phoenix</v>
      </c>
      <c r="AC86" s="201">
        <f t="shared" ref="AC86:AC92" si="78">$E141</f>
        <v>4.45</v>
      </c>
      <c r="AD86" s="2"/>
      <c r="AE86" s="2"/>
      <c r="AF86" s="2"/>
    </row>
    <row r="87" spans="1:32" x14ac:dyDescent="0.35">
      <c r="A87" s="19" t="s">
        <v>823</v>
      </c>
      <c r="B87" s="77">
        <v>3</v>
      </c>
      <c r="C87" s="20" t="str">
        <f t="shared" si="70"/>
        <v>Theo Price</v>
      </c>
      <c r="D87" s="20" t="str">
        <f t="shared" si="71"/>
        <v>St Albans</v>
      </c>
      <c r="E87" s="21" t="s">
        <v>973</v>
      </c>
      <c r="F87" s="146">
        <f>Decsheets!$V$7</f>
        <v>4</v>
      </c>
      <c r="G87" s="12"/>
      <c r="I87" s="22"/>
      <c r="J87" s="18">
        <f t="shared" si="72"/>
        <v>4</v>
      </c>
      <c r="K87" s="18" t="str">
        <f t="shared" si="72"/>
        <v/>
      </c>
      <c r="L87" s="18" t="str">
        <f t="shared" si="72"/>
        <v/>
      </c>
      <c r="M87" s="18" t="str">
        <f t="shared" si="72"/>
        <v/>
      </c>
      <c r="N87" s="18" t="str">
        <f t="shared" si="72"/>
        <v/>
      </c>
      <c r="O87" s="18" t="str">
        <f t="shared" si="72"/>
        <v/>
      </c>
      <c r="P87" s="18" t="str">
        <f t="shared" si="72"/>
        <v/>
      </c>
      <c r="Q87" s="18" t="str">
        <f t="shared" si="72"/>
        <v/>
      </c>
      <c r="R87" s="18"/>
      <c r="S87" s="12"/>
      <c r="T87" s="2"/>
      <c r="U87" s="2"/>
      <c r="V87" s="2"/>
      <c r="W87" s="169" t="str">
        <f t="shared" si="73"/>
        <v>Nathan Hedges</v>
      </c>
      <c r="X87" s="169" t="str">
        <f t="shared" si="74"/>
        <v>Dacorum &amp; T</v>
      </c>
      <c r="Y87" s="201">
        <f t="shared" si="75"/>
        <v>5.29</v>
      </c>
      <c r="Z87" s="169"/>
      <c r="AA87" s="169" t="str">
        <f t="shared" si="76"/>
        <v>Dylan Winfield</v>
      </c>
      <c r="AB87" s="169" t="str">
        <f t="shared" si="77"/>
        <v>Dacorum &amp; T</v>
      </c>
      <c r="AC87" s="201">
        <f t="shared" si="78"/>
        <v>4.4000000000000004</v>
      </c>
      <c r="AD87" s="2"/>
      <c r="AE87" s="2"/>
      <c r="AF87" s="2"/>
    </row>
    <row r="88" spans="1:32" x14ac:dyDescent="0.35">
      <c r="A88" s="19"/>
      <c r="B88" s="77" t="s">
        <v>23</v>
      </c>
      <c r="C88" s="20" t="str">
        <f t="shared" si="70"/>
        <v/>
      </c>
      <c r="D88" s="20" t="str">
        <f t="shared" si="71"/>
        <v/>
      </c>
      <c r="E88" s="21" t="s">
        <v>296</v>
      </c>
      <c r="F88" s="146">
        <f>Decsheets!$V$8</f>
        <v>3</v>
      </c>
      <c r="G88" s="12"/>
      <c r="I88" s="22"/>
      <c r="J88" s="18" t="str">
        <f t="shared" si="72"/>
        <v/>
      </c>
      <c r="K88" s="18" t="str">
        <f t="shared" si="72"/>
        <v/>
      </c>
      <c r="L88" s="18" t="str">
        <f t="shared" si="72"/>
        <v/>
      </c>
      <c r="M88" s="18" t="str">
        <f t="shared" si="72"/>
        <v/>
      </c>
      <c r="N88" s="18" t="str">
        <f t="shared" si="72"/>
        <v/>
      </c>
      <c r="O88" s="18" t="str">
        <f t="shared" si="72"/>
        <v/>
      </c>
      <c r="P88" s="18" t="str">
        <f t="shared" si="72"/>
        <v/>
      </c>
      <c r="Q88" s="18" t="str">
        <f t="shared" si="72"/>
        <v/>
      </c>
      <c r="R88" s="18"/>
      <c r="S88" s="12"/>
      <c r="T88" s="2"/>
      <c r="U88" s="2"/>
      <c r="V88" s="2"/>
      <c r="W88" s="169" t="str">
        <f t="shared" si="73"/>
        <v>Aryan Bhagawati</v>
      </c>
      <c r="X88" s="169" t="str">
        <f t="shared" si="74"/>
        <v>St Albans</v>
      </c>
      <c r="Y88" s="201">
        <f t="shared" si="75"/>
        <v>4.4400000000000004</v>
      </c>
      <c r="Z88" s="169"/>
      <c r="AA88" s="169" t="str">
        <f t="shared" si="76"/>
        <v>Theo Price</v>
      </c>
      <c r="AB88" s="169" t="str">
        <f t="shared" si="77"/>
        <v>St Albans</v>
      </c>
      <c r="AC88" s="201">
        <f t="shared" si="78"/>
        <v>4.05</v>
      </c>
      <c r="AD88" s="2"/>
      <c r="AE88" s="2"/>
      <c r="AF88" s="2"/>
    </row>
    <row r="89" spans="1:32" x14ac:dyDescent="0.35">
      <c r="A89" s="19"/>
      <c r="B89" s="77" t="s">
        <v>24</v>
      </c>
      <c r="C89" s="20" t="str">
        <f t="shared" si="70"/>
        <v/>
      </c>
      <c r="D89" s="20" t="str">
        <f t="shared" si="71"/>
        <v/>
      </c>
      <c r="E89" s="21" t="s">
        <v>296</v>
      </c>
      <c r="F89" s="146">
        <f>Decsheets!$V$9</f>
        <v>2</v>
      </c>
      <c r="G89" s="12"/>
      <c r="I89" s="22"/>
      <c r="J89" s="18" t="str">
        <f t="shared" si="72"/>
        <v/>
      </c>
      <c r="K89" s="18" t="str">
        <f t="shared" si="72"/>
        <v/>
      </c>
      <c r="L89" s="18" t="str">
        <f t="shared" si="72"/>
        <v/>
      </c>
      <c r="M89" s="18" t="str">
        <f t="shared" si="72"/>
        <v/>
      </c>
      <c r="N89" s="18" t="str">
        <f t="shared" si="72"/>
        <v/>
      </c>
      <c r="O89" s="18" t="str">
        <f t="shared" si="72"/>
        <v/>
      </c>
      <c r="P89" s="18" t="str">
        <f t="shared" si="72"/>
        <v/>
      </c>
      <c r="Q89" s="18" t="str">
        <f t="shared" si="72"/>
        <v/>
      </c>
      <c r="R89" s="18"/>
      <c r="S89" s="12"/>
      <c r="T89" s="2"/>
      <c r="U89" s="2"/>
      <c r="V89" s="2"/>
      <c r="W89" s="169" t="str">
        <f t="shared" si="73"/>
        <v>Timi Ademyiwa</v>
      </c>
      <c r="X89" s="169" t="str">
        <f t="shared" si="74"/>
        <v>Watford</v>
      </c>
      <c r="Y89" s="201">
        <f t="shared" si="75"/>
        <v>4.18</v>
      </c>
      <c r="Z89" s="169"/>
      <c r="AA89" s="169" t="str">
        <f t="shared" si="76"/>
        <v>James Ingham</v>
      </c>
      <c r="AB89" s="169" t="str">
        <f t="shared" si="77"/>
        <v>Watford</v>
      </c>
      <c r="AC89" s="201">
        <f t="shared" si="78"/>
        <v>3.92</v>
      </c>
      <c r="AD89" s="2"/>
      <c r="AE89" s="2"/>
      <c r="AF89" s="2"/>
    </row>
    <row r="90" spans="1:32" x14ac:dyDescent="0.35">
      <c r="A90" s="19"/>
      <c r="B90" s="77" t="s">
        <v>25</v>
      </c>
      <c r="C90" s="20" t="str">
        <f t="shared" si="70"/>
        <v/>
      </c>
      <c r="D90" s="20" t="str">
        <f t="shared" si="71"/>
        <v/>
      </c>
      <c r="E90" s="21" t="s">
        <v>296</v>
      </c>
      <c r="F90" s="146">
        <f>Decsheets!$V$10</f>
        <v>1</v>
      </c>
      <c r="G90" s="12"/>
      <c r="I90" s="22"/>
      <c r="J90" s="18" t="str">
        <f t="shared" si="72"/>
        <v/>
      </c>
      <c r="K90" s="18" t="str">
        <f t="shared" si="72"/>
        <v/>
      </c>
      <c r="L90" s="18" t="str">
        <f t="shared" si="72"/>
        <v/>
      </c>
      <c r="M90" s="18" t="str">
        <f t="shared" si="72"/>
        <v/>
      </c>
      <c r="N90" s="18" t="str">
        <f t="shared" si="72"/>
        <v/>
      </c>
      <c r="O90" s="18" t="str">
        <f t="shared" si="72"/>
        <v/>
      </c>
      <c r="P90" s="18" t="str">
        <f t="shared" si="72"/>
        <v/>
      </c>
      <c r="Q90" s="18" t="str">
        <f t="shared" si="72"/>
        <v/>
      </c>
      <c r="R90" s="18"/>
      <c r="S90" s="12"/>
      <c r="T90" s="2"/>
      <c r="U90" s="2"/>
      <c r="V90" s="2"/>
      <c r="W90" s="169" t="str">
        <f t="shared" si="73"/>
        <v/>
      </c>
      <c r="X90" s="169" t="str">
        <f t="shared" si="74"/>
        <v/>
      </c>
      <c r="Y90" s="201" t="str">
        <f t="shared" si="75"/>
        <v>.</v>
      </c>
      <c r="Z90" s="169"/>
      <c r="AA90" s="169" t="str">
        <f t="shared" si="76"/>
        <v/>
      </c>
      <c r="AB90" s="169" t="str">
        <f t="shared" si="77"/>
        <v/>
      </c>
      <c r="AC90" s="201" t="str">
        <f t="shared" si="78"/>
        <v>.</v>
      </c>
      <c r="AD90" s="2"/>
      <c r="AE90" s="2"/>
      <c r="AF90" s="2"/>
    </row>
    <row r="91" spans="1:32" x14ac:dyDescent="0.35">
      <c r="A91" s="19"/>
      <c r="B91" s="77">
        <v>7</v>
      </c>
      <c r="C91" s="20" t="str">
        <f t="shared" si="70"/>
        <v/>
      </c>
      <c r="D91" s="20" t="str">
        <f t="shared" si="71"/>
        <v/>
      </c>
      <c r="E91" s="21" t="s">
        <v>296</v>
      </c>
      <c r="F91" s="146">
        <v>1</v>
      </c>
      <c r="G91" s="12"/>
      <c r="I91" s="22"/>
      <c r="J91" s="18" t="str">
        <f t="shared" si="72"/>
        <v/>
      </c>
      <c r="K91" s="18" t="str">
        <f t="shared" si="72"/>
        <v/>
      </c>
      <c r="L91" s="18" t="str">
        <f t="shared" si="72"/>
        <v/>
      </c>
      <c r="M91" s="18" t="str">
        <f t="shared" si="72"/>
        <v/>
      </c>
      <c r="N91" s="18" t="str">
        <f t="shared" si="72"/>
        <v/>
      </c>
      <c r="O91" s="18" t="str">
        <f t="shared" si="72"/>
        <v/>
      </c>
      <c r="P91" s="18" t="str">
        <f t="shared" si="72"/>
        <v/>
      </c>
      <c r="Q91" s="18" t="str">
        <f t="shared" si="72"/>
        <v/>
      </c>
      <c r="R91" s="18">
        <f>SUM(Decsheets!$V$5:$V$12)-(SUM(J85:P91))</f>
        <v>6</v>
      </c>
      <c r="S91" s="12"/>
      <c r="T91" s="2"/>
      <c r="U91" s="2"/>
      <c r="V91" s="2"/>
      <c r="W91" s="169" t="str">
        <f t="shared" si="73"/>
        <v/>
      </c>
      <c r="X91" s="169" t="str">
        <f t="shared" si="74"/>
        <v/>
      </c>
      <c r="Y91" s="201" t="str">
        <f t="shared" si="75"/>
        <v>.</v>
      </c>
      <c r="Z91" s="169"/>
      <c r="AA91" s="169" t="str">
        <f t="shared" si="76"/>
        <v/>
      </c>
      <c r="AB91" s="169" t="str">
        <f t="shared" si="77"/>
        <v/>
      </c>
      <c r="AC91" s="201" t="str">
        <f t="shared" si="78"/>
        <v>.</v>
      </c>
      <c r="AD91" s="2"/>
      <c r="AE91" s="2"/>
      <c r="AF91" s="2"/>
    </row>
    <row r="92" spans="1:32" x14ac:dyDescent="0.35">
      <c r="A92" s="15" t="s">
        <v>20</v>
      </c>
      <c r="B92" s="76"/>
      <c r="C92" s="23" t="s">
        <v>111</v>
      </c>
      <c r="D92" s="151" t="s">
        <v>336</v>
      </c>
      <c r="E92" s="153" t="s">
        <v>296</v>
      </c>
      <c r="F92" s="144"/>
      <c r="G92" s="12"/>
      <c r="I92" s="12"/>
      <c r="J92" s="18"/>
      <c r="K92" s="18"/>
      <c r="L92" s="18"/>
      <c r="M92" s="18"/>
      <c r="N92" s="18"/>
      <c r="O92" s="18"/>
      <c r="P92" s="18"/>
      <c r="Q92" s="18"/>
      <c r="R92" s="18"/>
      <c r="S92" s="12" t="s">
        <v>113</v>
      </c>
      <c r="T92" s="2"/>
      <c r="U92" s="2"/>
      <c r="V92" s="2"/>
      <c r="W92" s="169" t="str">
        <f t="shared" si="73"/>
        <v/>
      </c>
      <c r="X92" s="169" t="str">
        <f t="shared" si="74"/>
        <v/>
      </c>
      <c r="Y92" s="201" t="str">
        <f t="shared" si="75"/>
        <v>.</v>
      </c>
      <c r="Z92" s="169"/>
      <c r="AA92" s="169" t="str">
        <f t="shared" si="76"/>
        <v/>
      </c>
      <c r="AB92" s="169" t="str">
        <f t="shared" si="77"/>
        <v/>
      </c>
      <c r="AC92" s="201" t="str">
        <f t="shared" si="78"/>
        <v>.</v>
      </c>
      <c r="AD92" s="2"/>
      <c r="AE92" s="2"/>
      <c r="AF92" s="2"/>
    </row>
    <row r="93" spans="1:32" x14ac:dyDescent="0.35">
      <c r="A93" s="19" t="s">
        <v>432</v>
      </c>
      <c r="B93" s="77">
        <v>1</v>
      </c>
      <c r="C93" s="20" t="str">
        <f t="shared" ref="C93:C99" si="79">IF(A93="","",VLOOKUP($A$92,IF(LEN(A93)=2,U15BB,U15BA),VLOOKUP(LEFT(A93,1),club,6,FALSE),FALSE))</f>
        <v>Noah Franklin</v>
      </c>
      <c r="D93" s="20" t="str">
        <f t="shared" si="71"/>
        <v>Dacorum &amp; T</v>
      </c>
      <c r="E93" s="154">
        <v>12.6</v>
      </c>
      <c r="F93" s="146">
        <f>Decsheets!$V$5</f>
        <v>6</v>
      </c>
      <c r="G93" s="12"/>
      <c r="I93" s="22"/>
      <c r="J93" s="18" t="str">
        <f t="shared" ref="J93:Q99" si="80">IF($A93="","",IF(LEFT($A93,1)=J$12,$F93,""))</f>
        <v/>
      </c>
      <c r="K93" s="18" t="str">
        <f t="shared" si="80"/>
        <v/>
      </c>
      <c r="L93" s="18" t="str">
        <f t="shared" si="80"/>
        <v/>
      </c>
      <c r="M93" s="18">
        <f t="shared" si="80"/>
        <v>6</v>
      </c>
      <c r="N93" s="18" t="str">
        <f t="shared" si="80"/>
        <v/>
      </c>
      <c r="O93" s="18" t="str">
        <f t="shared" si="80"/>
        <v/>
      </c>
      <c r="P93" s="18" t="str">
        <f t="shared" si="80"/>
        <v/>
      </c>
      <c r="Q93" s="18" t="str">
        <f t="shared" si="80"/>
        <v/>
      </c>
      <c r="R93" s="18"/>
      <c r="S93" s="12"/>
      <c r="T93" s="2"/>
      <c r="U93" s="2"/>
      <c r="V93" s="2"/>
      <c r="W93" s="169"/>
      <c r="X93" s="169"/>
      <c r="Y93" s="201"/>
      <c r="Z93" s="169"/>
      <c r="AA93" s="169"/>
      <c r="AB93" s="169"/>
      <c r="AC93" s="201"/>
      <c r="AD93" s="2"/>
      <c r="AE93" s="2"/>
      <c r="AF93" s="2"/>
    </row>
    <row r="94" spans="1:32" x14ac:dyDescent="0.35">
      <c r="A94" s="19" t="s">
        <v>434</v>
      </c>
      <c r="B94" s="77">
        <v>2</v>
      </c>
      <c r="C94" s="20" t="str">
        <f t="shared" si="79"/>
        <v>Oscar Roncarati</v>
      </c>
      <c r="D94" s="20" t="str">
        <f t="shared" si="71"/>
        <v>Shaftesbury</v>
      </c>
      <c r="E94" s="154">
        <v>13.4</v>
      </c>
      <c r="F94" s="146">
        <f>Decsheets!$V$6</f>
        <v>5</v>
      </c>
      <c r="G94" s="12"/>
      <c r="I94" s="22"/>
      <c r="J94" s="18" t="str">
        <f t="shared" si="80"/>
        <v/>
      </c>
      <c r="K94" s="18" t="str">
        <f t="shared" si="80"/>
        <v/>
      </c>
      <c r="L94" s="18" t="str">
        <f t="shared" si="80"/>
        <v/>
      </c>
      <c r="M94" s="18" t="str">
        <f t="shared" si="80"/>
        <v/>
      </c>
      <c r="N94" s="18">
        <f t="shared" si="80"/>
        <v>5</v>
      </c>
      <c r="O94" s="18" t="str">
        <f t="shared" si="80"/>
        <v/>
      </c>
      <c r="P94" s="18" t="str">
        <f t="shared" si="80"/>
        <v/>
      </c>
      <c r="Q94" s="18" t="str">
        <f t="shared" si="80"/>
        <v/>
      </c>
      <c r="R94" s="18"/>
      <c r="S94" s="12"/>
      <c r="T94" s="2"/>
      <c r="U94" s="2"/>
      <c r="V94" s="2"/>
      <c r="W94" s="169" t="s">
        <v>359</v>
      </c>
      <c r="X94" s="169"/>
      <c r="Y94" s="201"/>
      <c r="Z94" s="169"/>
      <c r="AA94" s="169" t="s">
        <v>360</v>
      </c>
      <c r="AB94" s="169"/>
      <c r="AC94" s="201"/>
      <c r="AD94" s="2"/>
      <c r="AE94" s="2"/>
      <c r="AF94" s="2"/>
    </row>
    <row r="95" spans="1:32" x14ac:dyDescent="0.35">
      <c r="A95" s="19" t="s">
        <v>425</v>
      </c>
      <c r="B95" s="77">
        <v>3</v>
      </c>
      <c r="C95" s="20" t="str">
        <f t="shared" si="79"/>
        <v>Lucas Roberton</v>
      </c>
      <c r="D95" s="20" t="str">
        <f t="shared" si="71"/>
        <v>St Albans</v>
      </c>
      <c r="E95" s="154">
        <v>16.7</v>
      </c>
      <c r="F95" s="146">
        <f>Decsheets!$V$7</f>
        <v>4</v>
      </c>
      <c r="G95" s="12"/>
      <c r="I95" s="22"/>
      <c r="J95" s="18">
        <f t="shared" si="80"/>
        <v>4</v>
      </c>
      <c r="K95" s="18" t="str">
        <f t="shared" si="80"/>
        <v/>
      </c>
      <c r="L95" s="18" t="str">
        <f t="shared" si="80"/>
        <v/>
      </c>
      <c r="M95" s="18" t="str">
        <f t="shared" si="80"/>
        <v/>
      </c>
      <c r="N95" s="18" t="str">
        <f t="shared" si="80"/>
        <v/>
      </c>
      <c r="O95" s="18" t="str">
        <f t="shared" si="80"/>
        <v/>
      </c>
      <c r="P95" s="18" t="str">
        <f t="shared" si="80"/>
        <v/>
      </c>
      <c r="Q95" s="18" t="str">
        <f t="shared" si="80"/>
        <v/>
      </c>
      <c r="R95" s="18"/>
      <c r="S95" s="12"/>
      <c r="T95" s="2"/>
      <c r="U95" s="2"/>
      <c r="V95" s="2"/>
      <c r="W95" s="169" t="str">
        <f t="shared" ref="W95:W101" si="81">$C149</f>
        <v>Noah Franklin</v>
      </c>
      <c r="X95" s="169" t="str">
        <f t="shared" ref="X95:X101" si="82">$D149</f>
        <v>Dacorum &amp; T</v>
      </c>
      <c r="Y95" s="201">
        <f t="shared" ref="Y95:Y101" si="83">$E149</f>
        <v>11.19</v>
      </c>
      <c r="Z95" s="169"/>
      <c r="AA95" s="169" t="str">
        <f t="shared" ref="AA95:AA101" si="84">$C157</f>
        <v>Godwin Mutanda</v>
      </c>
      <c r="AB95" s="169" t="str">
        <f t="shared" ref="AB95:AB101" si="85">$D157</f>
        <v>Dacorum &amp; T</v>
      </c>
      <c r="AC95" s="201">
        <f t="shared" ref="AC95:AC101" si="86">$E157</f>
        <v>10</v>
      </c>
      <c r="AD95" s="2"/>
      <c r="AE95" s="2"/>
      <c r="AF95" s="2"/>
    </row>
    <row r="96" spans="1:32" x14ac:dyDescent="0.35">
      <c r="A96" s="19"/>
      <c r="B96" s="77" t="s">
        <v>23</v>
      </c>
      <c r="C96" s="20" t="str">
        <f t="shared" si="79"/>
        <v/>
      </c>
      <c r="D96" s="20" t="str">
        <f t="shared" si="71"/>
        <v/>
      </c>
      <c r="E96" s="154" t="s">
        <v>296</v>
      </c>
      <c r="F96" s="146">
        <f>Decsheets!$V$8</f>
        <v>3</v>
      </c>
      <c r="G96" s="12"/>
      <c r="I96" s="22"/>
      <c r="J96" s="18" t="str">
        <f t="shared" si="80"/>
        <v/>
      </c>
      <c r="K96" s="18" t="str">
        <f t="shared" si="80"/>
        <v/>
      </c>
      <c r="L96" s="18" t="str">
        <f t="shared" si="80"/>
        <v/>
      </c>
      <c r="M96" s="18" t="str">
        <f t="shared" si="80"/>
        <v/>
      </c>
      <c r="N96" s="18" t="str">
        <f t="shared" si="80"/>
        <v/>
      </c>
      <c r="O96" s="18" t="str">
        <f t="shared" si="80"/>
        <v/>
      </c>
      <c r="P96" s="18" t="str">
        <f t="shared" si="80"/>
        <v/>
      </c>
      <c r="Q96" s="18" t="str">
        <f t="shared" si="80"/>
        <v/>
      </c>
      <c r="R96" s="18"/>
      <c r="S96" s="12"/>
      <c r="T96" s="2"/>
      <c r="U96" s="2"/>
      <c r="V96" s="2"/>
      <c r="W96" s="169" t="str">
        <f t="shared" si="81"/>
        <v>Casey Hawtin</v>
      </c>
      <c r="X96" s="169" t="str">
        <f t="shared" si="82"/>
        <v>Herts Phoenix</v>
      </c>
      <c r="Y96" s="201">
        <f t="shared" si="83"/>
        <v>9.1300000000000008</v>
      </c>
      <c r="Z96" s="169"/>
      <c r="AA96" s="169" t="str">
        <f t="shared" si="84"/>
        <v>Jacob Clement</v>
      </c>
      <c r="AB96" s="169" t="str">
        <f t="shared" si="85"/>
        <v>Shaftesbury</v>
      </c>
      <c r="AC96" s="201">
        <f t="shared" si="86"/>
        <v>6.77</v>
      </c>
      <c r="AD96" s="2"/>
      <c r="AE96" s="2"/>
      <c r="AF96" s="2"/>
    </row>
    <row r="97" spans="1:32" x14ac:dyDescent="0.35">
      <c r="A97" s="19"/>
      <c r="B97" s="77" t="s">
        <v>24</v>
      </c>
      <c r="C97" s="20" t="str">
        <f t="shared" si="79"/>
        <v/>
      </c>
      <c r="D97" s="20" t="str">
        <f t="shared" si="71"/>
        <v/>
      </c>
      <c r="E97" s="154" t="s">
        <v>296</v>
      </c>
      <c r="F97" s="146">
        <f>Decsheets!$V$9</f>
        <v>2</v>
      </c>
      <c r="G97" s="12"/>
      <c r="I97" s="22"/>
      <c r="J97" s="18" t="str">
        <f t="shared" si="80"/>
        <v/>
      </c>
      <c r="K97" s="18" t="str">
        <f t="shared" si="80"/>
        <v/>
      </c>
      <c r="L97" s="18" t="str">
        <f t="shared" si="80"/>
        <v/>
      </c>
      <c r="M97" s="18" t="str">
        <f t="shared" si="80"/>
        <v/>
      </c>
      <c r="N97" s="18" t="str">
        <f t="shared" si="80"/>
        <v/>
      </c>
      <c r="O97" s="18" t="str">
        <f t="shared" si="80"/>
        <v/>
      </c>
      <c r="P97" s="18" t="str">
        <f t="shared" si="80"/>
        <v/>
      </c>
      <c r="Q97" s="18" t="str">
        <f t="shared" si="80"/>
        <v/>
      </c>
      <c r="R97" s="18"/>
      <c r="S97" s="12"/>
      <c r="T97" s="2"/>
      <c r="U97" s="2"/>
      <c r="V97" s="2"/>
      <c r="W97" s="169" t="str">
        <f t="shared" si="81"/>
        <v>Oscar Roncarati</v>
      </c>
      <c r="X97" s="169" t="str">
        <f t="shared" si="82"/>
        <v>Shaftesbury</v>
      </c>
      <c r="Y97" s="201">
        <f t="shared" si="83"/>
        <v>8.07</v>
      </c>
      <c r="Z97" s="169"/>
      <c r="AA97" s="169" t="str">
        <f t="shared" si="84"/>
        <v>Benjamin Dorman</v>
      </c>
      <c r="AB97" s="169" t="str">
        <f t="shared" si="85"/>
        <v>Herts Phoenix</v>
      </c>
      <c r="AC97" s="201">
        <f t="shared" si="86"/>
        <v>5.73</v>
      </c>
      <c r="AD97" s="2"/>
      <c r="AE97" s="2"/>
      <c r="AF97" s="2"/>
    </row>
    <row r="98" spans="1:32" x14ac:dyDescent="0.35">
      <c r="A98" s="19"/>
      <c r="B98" s="77" t="s">
        <v>25</v>
      </c>
      <c r="C98" s="20" t="str">
        <f t="shared" si="79"/>
        <v/>
      </c>
      <c r="D98" s="20" t="str">
        <f t="shared" si="71"/>
        <v/>
      </c>
      <c r="E98" s="154" t="s">
        <v>296</v>
      </c>
      <c r="F98" s="146">
        <f>Decsheets!$V$10</f>
        <v>1</v>
      </c>
      <c r="G98" s="12"/>
      <c r="I98" s="22"/>
      <c r="J98" s="18" t="str">
        <f t="shared" si="80"/>
        <v/>
      </c>
      <c r="K98" s="18" t="str">
        <f t="shared" si="80"/>
        <v/>
      </c>
      <c r="L98" s="18" t="str">
        <f t="shared" si="80"/>
        <v/>
      </c>
      <c r="M98" s="18" t="str">
        <f t="shared" si="80"/>
        <v/>
      </c>
      <c r="N98" s="18" t="str">
        <f t="shared" si="80"/>
        <v/>
      </c>
      <c r="O98" s="18" t="str">
        <f t="shared" si="80"/>
        <v/>
      </c>
      <c r="P98" s="18" t="str">
        <f t="shared" si="80"/>
        <v/>
      </c>
      <c r="Q98" s="18" t="str">
        <f t="shared" si="80"/>
        <v/>
      </c>
      <c r="R98" s="18"/>
      <c r="S98" s="12"/>
      <c r="T98" s="2"/>
      <c r="U98" s="2"/>
      <c r="V98" s="2"/>
      <c r="W98" s="169" t="str">
        <f t="shared" si="81"/>
        <v>Kamsi Okolo</v>
      </c>
      <c r="X98" s="169" t="str">
        <f t="shared" si="82"/>
        <v>Watford</v>
      </c>
      <c r="Y98" s="201">
        <f t="shared" si="83"/>
        <v>7.62</v>
      </c>
      <c r="Z98" s="169"/>
      <c r="AA98" s="169" t="str">
        <f t="shared" si="84"/>
        <v/>
      </c>
      <c r="AB98" s="169" t="str">
        <f t="shared" si="85"/>
        <v/>
      </c>
      <c r="AC98" s="201" t="str">
        <f t="shared" si="86"/>
        <v>.</v>
      </c>
      <c r="AD98" s="2"/>
      <c r="AE98" s="2"/>
      <c r="AF98" s="2"/>
    </row>
    <row r="99" spans="1:32" x14ac:dyDescent="0.35">
      <c r="A99" s="19"/>
      <c r="B99" s="77">
        <v>7</v>
      </c>
      <c r="C99" s="20" t="str">
        <f t="shared" si="79"/>
        <v/>
      </c>
      <c r="D99" s="20" t="str">
        <f t="shared" si="71"/>
        <v/>
      </c>
      <c r="E99" s="154" t="s">
        <v>296</v>
      </c>
      <c r="F99" s="146">
        <v>1</v>
      </c>
      <c r="G99" s="12"/>
      <c r="I99" s="22"/>
      <c r="J99" s="18" t="str">
        <f t="shared" si="80"/>
        <v/>
      </c>
      <c r="K99" s="18" t="str">
        <f t="shared" si="80"/>
        <v/>
      </c>
      <c r="L99" s="18" t="str">
        <f t="shared" si="80"/>
        <v/>
      </c>
      <c r="M99" s="18" t="str">
        <f t="shared" si="80"/>
        <v/>
      </c>
      <c r="N99" s="18" t="str">
        <f t="shared" si="80"/>
        <v/>
      </c>
      <c r="O99" s="18" t="str">
        <f t="shared" si="80"/>
        <v/>
      </c>
      <c r="P99" s="18" t="str">
        <f t="shared" si="80"/>
        <v/>
      </c>
      <c r="Q99" s="18" t="str">
        <f t="shared" si="80"/>
        <v/>
      </c>
      <c r="R99" s="18">
        <f>SUM(Decsheets!$V$5:$V$12)-(SUM(J93:P99))</f>
        <v>6</v>
      </c>
      <c r="S99" s="12"/>
      <c r="T99" s="2"/>
      <c r="U99" s="2"/>
      <c r="V99" s="2"/>
      <c r="W99" s="169" t="str">
        <f t="shared" si="81"/>
        <v/>
      </c>
      <c r="X99" s="169" t="str">
        <f t="shared" si="82"/>
        <v/>
      </c>
      <c r="Y99" s="201" t="str">
        <f t="shared" si="83"/>
        <v>.</v>
      </c>
      <c r="Z99" s="169"/>
      <c r="AA99" s="169" t="str">
        <f t="shared" si="84"/>
        <v/>
      </c>
      <c r="AB99" s="169" t="str">
        <f t="shared" si="85"/>
        <v/>
      </c>
      <c r="AC99" s="201" t="str">
        <f t="shared" si="86"/>
        <v>.</v>
      </c>
      <c r="AD99" s="2"/>
      <c r="AE99" s="2"/>
      <c r="AF99" s="2"/>
    </row>
    <row r="100" spans="1:32" x14ac:dyDescent="0.35">
      <c r="A100" s="15" t="s">
        <v>20</v>
      </c>
      <c r="B100" s="76"/>
      <c r="C100" s="23" t="s">
        <v>112</v>
      </c>
      <c r="D100" s="151" t="s">
        <v>336</v>
      </c>
      <c r="E100" s="153" t="s">
        <v>296</v>
      </c>
      <c r="F100" s="144"/>
      <c r="G100" s="12"/>
      <c r="I100" s="12"/>
      <c r="J100" s="18"/>
      <c r="K100" s="18"/>
      <c r="L100" s="18"/>
      <c r="M100" s="18"/>
      <c r="N100" s="18"/>
      <c r="O100" s="18"/>
      <c r="P100" s="18"/>
      <c r="Q100" s="18"/>
      <c r="R100" s="18"/>
      <c r="S100" s="12" t="s">
        <v>114</v>
      </c>
      <c r="T100" s="2"/>
      <c r="U100" s="2"/>
      <c r="V100" s="2"/>
      <c r="W100" s="169" t="str">
        <f t="shared" si="81"/>
        <v/>
      </c>
      <c r="X100" s="169" t="str">
        <f t="shared" si="82"/>
        <v/>
      </c>
      <c r="Y100" s="201" t="str">
        <f t="shared" si="83"/>
        <v>.</v>
      </c>
      <c r="Z100" s="169"/>
      <c r="AA100" s="169" t="str">
        <f t="shared" si="84"/>
        <v/>
      </c>
      <c r="AB100" s="169" t="str">
        <f t="shared" si="85"/>
        <v/>
      </c>
      <c r="AC100" s="201" t="str">
        <f t="shared" si="86"/>
        <v>.</v>
      </c>
      <c r="AD100" s="2"/>
      <c r="AE100" s="2"/>
      <c r="AF100" s="2"/>
    </row>
    <row r="101" spans="1:32" x14ac:dyDescent="0.35">
      <c r="A101" s="19" t="s">
        <v>825</v>
      </c>
      <c r="B101" s="77">
        <v>1</v>
      </c>
      <c r="C101" s="20" t="str">
        <f t="shared" ref="C101:C107" si="87">IF(A101="","",VLOOKUP($A$100,IF(LEN(A101)=2,U15BB,U15BA),VLOOKUP(LEFT(A101,1),club,6,FALSE),FALSE))</f>
        <v>Hayden London</v>
      </c>
      <c r="D101" s="20" t="str">
        <f t="shared" si="71"/>
        <v>Dacorum &amp; T</v>
      </c>
      <c r="E101" s="154">
        <v>12.9</v>
      </c>
      <c r="F101" s="146">
        <f>Decsheets!$V$5</f>
        <v>6</v>
      </c>
      <c r="G101" s="12"/>
      <c r="I101" s="22"/>
      <c r="J101" s="18" t="str">
        <f t="shared" ref="J101:Q107" si="88">IF($A101="","",IF(LEFT($A101,1)=J$12,$F101,""))</f>
        <v/>
      </c>
      <c r="K101" s="18" t="str">
        <f t="shared" si="88"/>
        <v/>
      </c>
      <c r="L101" s="18" t="str">
        <f t="shared" si="88"/>
        <v/>
      </c>
      <c r="M101" s="18">
        <f t="shared" si="88"/>
        <v>6</v>
      </c>
      <c r="N101" s="18" t="str">
        <f t="shared" si="88"/>
        <v/>
      </c>
      <c r="O101" s="18" t="str">
        <f t="shared" si="88"/>
        <v/>
      </c>
      <c r="P101" s="18" t="str">
        <f t="shared" si="88"/>
        <v/>
      </c>
      <c r="Q101" s="18" t="str">
        <f t="shared" si="88"/>
        <v/>
      </c>
      <c r="R101" s="18"/>
      <c r="S101" s="12"/>
      <c r="T101" s="2"/>
      <c r="U101" s="2"/>
      <c r="V101" s="2"/>
      <c r="W101" s="169" t="str">
        <f t="shared" si="81"/>
        <v/>
      </c>
      <c r="X101" s="169" t="str">
        <f t="shared" si="82"/>
        <v/>
      </c>
      <c r="Y101" s="201" t="str">
        <f t="shared" si="83"/>
        <v>.</v>
      </c>
      <c r="Z101" s="169"/>
      <c r="AA101" s="169" t="str">
        <f t="shared" si="84"/>
        <v/>
      </c>
      <c r="AB101" s="169" t="str">
        <f t="shared" si="85"/>
        <v/>
      </c>
      <c r="AC101" s="201" t="str">
        <f t="shared" si="86"/>
        <v>.</v>
      </c>
      <c r="AD101" s="2"/>
      <c r="AE101" s="2"/>
      <c r="AF101" s="2"/>
    </row>
    <row r="102" spans="1:32" x14ac:dyDescent="0.35">
      <c r="A102" s="19" t="s">
        <v>824</v>
      </c>
      <c r="B102" s="77">
        <v>2</v>
      </c>
      <c r="C102" s="20" t="str">
        <f t="shared" si="87"/>
        <v>Tristan Lee</v>
      </c>
      <c r="D102" s="20" t="str">
        <f t="shared" si="71"/>
        <v>Shaftesbury</v>
      </c>
      <c r="E102" s="154">
        <v>15.4</v>
      </c>
      <c r="F102" s="146">
        <f>Decsheets!$V$6</f>
        <v>5</v>
      </c>
      <c r="G102" s="12"/>
      <c r="I102" s="22"/>
      <c r="J102" s="18" t="str">
        <f t="shared" si="88"/>
        <v/>
      </c>
      <c r="K102" s="18" t="str">
        <f t="shared" si="88"/>
        <v/>
      </c>
      <c r="L102" s="18" t="str">
        <f t="shared" si="88"/>
        <v/>
      </c>
      <c r="M102" s="18" t="str">
        <f t="shared" si="88"/>
        <v/>
      </c>
      <c r="N102" s="18">
        <f t="shared" si="88"/>
        <v>5</v>
      </c>
      <c r="O102" s="18" t="str">
        <f t="shared" si="88"/>
        <v/>
      </c>
      <c r="P102" s="18" t="str">
        <f t="shared" si="88"/>
        <v/>
      </c>
      <c r="Q102" s="18" t="str">
        <f t="shared" si="88"/>
        <v/>
      </c>
      <c r="R102" s="18"/>
      <c r="S102" s="12"/>
      <c r="T102" s="2"/>
      <c r="U102" s="2"/>
      <c r="V102" s="2"/>
      <c r="W102" s="169"/>
      <c r="X102" s="169"/>
      <c r="Y102" s="201"/>
      <c r="Z102" s="169"/>
      <c r="AA102" s="169"/>
      <c r="AB102" s="169"/>
      <c r="AC102" s="201"/>
      <c r="AD102" s="2"/>
      <c r="AE102" s="2"/>
      <c r="AF102" s="2"/>
    </row>
    <row r="103" spans="1:32" x14ac:dyDescent="0.35">
      <c r="A103" s="19" t="s">
        <v>823</v>
      </c>
      <c r="B103" s="77">
        <v>3</v>
      </c>
      <c r="C103" s="20" t="str">
        <f t="shared" si="87"/>
        <v>Theo Price</v>
      </c>
      <c r="D103" s="20" t="str">
        <f t="shared" si="71"/>
        <v>St Albans</v>
      </c>
      <c r="E103" s="154">
        <v>16.899999999999999</v>
      </c>
      <c r="F103" s="146">
        <f>Decsheets!$V$7</f>
        <v>4</v>
      </c>
      <c r="G103" s="12"/>
      <c r="I103" s="22"/>
      <c r="J103" s="18">
        <f t="shared" si="88"/>
        <v>4</v>
      </c>
      <c r="K103" s="18" t="str">
        <f t="shared" si="88"/>
        <v/>
      </c>
      <c r="L103" s="18" t="str">
        <f t="shared" si="88"/>
        <v/>
      </c>
      <c r="M103" s="18" t="str">
        <f t="shared" si="88"/>
        <v/>
      </c>
      <c r="N103" s="18" t="str">
        <f t="shared" si="88"/>
        <v/>
      </c>
      <c r="O103" s="18" t="str">
        <f t="shared" si="88"/>
        <v/>
      </c>
      <c r="P103" s="18" t="str">
        <f t="shared" si="88"/>
        <v/>
      </c>
      <c r="Q103" s="18" t="str">
        <f t="shared" si="88"/>
        <v/>
      </c>
      <c r="R103" s="18"/>
      <c r="S103" s="12"/>
      <c r="T103" s="2"/>
      <c r="U103" s="2"/>
      <c r="V103" s="2"/>
      <c r="W103" s="169" t="s">
        <v>361</v>
      </c>
      <c r="X103" s="169"/>
      <c r="Y103" s="201"/>
      <c r="Z103" s="169"/>
      <c r="AA103" s="169" t="s">
        <v>362</v>
      </c>
      <c r="AB103" s="169"/>
      <c r="AC103" s="201"/>
      <c r="AD103" s="2"/>
      <c r="AE103" s="2"/>
      <c r="AF103" s="2"/>
    </row>
    <row r="104" spans="1:32" x14ac:dyDescent="0.35">
      <c r="A104" s="19"/>
      <c r="B104" s="77" t="s">
        <v>23</v>
      </c>
      <c r="C104" s="20" t="str">
        <f t="shared" si="87"/>
        <v/>
      </c>
      <c r="D104" s="20" t="str">
        <f t="shared" si="71"/>
        <v/>
      </c>
      <c r="E104" s="154" t="s">
        <v>296</v>
      </c>
      <c r="F104" s="146">
        <f>Decsheets!$V$8</f>
        <v>3</v>
      </c>
      <c r="G104" s="12"/>
      <c r="I104" s="22"/>
      <c r="J104" s="18" t="str">
        <f t="shared" si="88"/>
        <v/>
      </c>
      <c r="K104" s="18" t="str">
        <f t="shared" si="88"/>
        <v/>
      </c>
      <c r="L104" s="18" t="str">
        <f t="shared" si="88"/>
        <v/>
      </c>
      <c r="M104" s="18" t="str">
        <f t="shared" si="88"/>
        <v/>
      </c>
      <c r="N104" s="18" t="str">
        <f t="shared" si="88"/>
        <v/>
      </c>
      <c r="O104" s="18" t="str">
        <f t="shared" si="88"/>
        <v/>
      </c>
      <c r="P104" s="18" t="str">
        <f t="shared" si="88"/>
        <v/>
      </c>
      <c r="Q104" s="18" t="str">
        <f t="shared" si="88"/>
        <v/>
      </c>
      <c r="R104" s="18"/>
      <c r="S104" s="12"/>
      <c r="T104" s="2"/>
      <c r="U104" s="2"/>
      <c r="V104" s="2"/>
      <c r="W104" s="169" t="str">
        <f t="shared" ref="W104:W110" si="89">$C165</f>
        <v>Matthew Wang</v>
      </c>
      <c r="X104" s="169" t="str">
        <f t="shared" ref="X104:X110" si="90">$D165</f>
        <v>St Albans</v>
      </c>
      <c r="Y104" s="201">
        <f t="shared" ref="Y104:Y110" si="91">$E165</f>
        <v>31.07</v>
      </c>
      <c r="Z104" s="169"/>
      <c r="AA104" s="169" t="str">
        <f t="shared" ref="AA104:AA110" si="92">$C173</f>
        <v>Liam Powell</v>
      </c>
      <c r="AB104" s="169" t="str">
        <f t="shared" ref="AB104:AB110" si="93">$D173</f>
        <v>St Albans</v>
      </c>
      <c r="AC104" s="201">
        <f t="shared" ref="AC104:AC110" si="94">$E173</f>
        <v>21.64</v>
      </c>
      <c r="AD104" s="2"/>
      <c r="AE104" s="2"/>
      <c r="AF104" s="2"/>
    </row>
    <row r="105" spans="1:32" x14ac:dyDescent="0.35">
      <c r="A105" s="19"/>
      <c r="B105" s="77" t="s">
        <v>24</v>
      </c>
      <c r="C105" s="20" t="str">
        <f t="shared" si="87"/>
        <v/>
      </c>
      <c r="D105" s="20" t="str">
        <f t="shared" si="71"/>
        <v/>
      </c>
      <c r="E105" s="154" t="s">
        <v>296</v>
      </c>
      <c r="F105" s="146">
        <f>Decsheets!$V$9</f>
        <v>2</v>
      </c>
      <c r="G105" s="12"/>
      <c r="I105" s="22"/>
      <c r="J105" s="18" t="str">
        <f t="shared" si="88"/>
        <v/>
      </c>
      <c r="K105" s="18" t="str">
        <f t="shared" si="88"/>
        <v/>
      </c>
      <c r="L105" s="18" t="str">
        <f t="shared" si="88"/>
        <v/>
      </c>
      <c r="M105" s="18" t="str">
        <f t="shared" si="88"/>
        <v/>
      </c>
      <c r="N105" s="18" t="str">
        <f t="shared" si="88"/>
        <v/>
      </c>
      <c r="O105" s="18" t="str">
        <f t="shared" si="88"/>
        <v/>
      </c>
      <c r="P105" s="18" t="str">
        <f t="shared" si="88"/>
        <v/>
      </c>
      <c r="Q105" s="18" t="str">
        <f t="shared" si="88"/>
        <v/>
      </c>
      <c r="R105" s="18"/>
      <c r="S105" s="12"/>
      <c r="T105" s="2"/>
      <c r="U105" s="2"/>
      <c r="V105" s="2"/>
      <c r="W105" s="169" t="str">
        <f t="shared" si="89"/>
        <v>Godwin Mutanda</v>
      </c>
      <c r="X105" s="169" t="str">
        <f t="shared" si="90"/>
        <v>Dacorum &amp; T</v>
      </c>
      <c r="Y105" s="201">
        <f t="shared" si="91"/>
        <v>24.11</v>
      </c>
      <c r="Z105" s="169"/>
      <c r="AA105" s="169" t="str">
        <f t="shared" si="92"/>
        <v>Benjamin Dorman</v>
      </c>
      <c r="AB105" s="169" t="str">
        <f t="shared" si="93"/>
        <v>Herts Phoenix</v>
      </c>
      <c r="AC105" s="201">
        <f t="shared" si="94"/>
        <v>15.85</v>
      </c>
      <c r="AD105" s="2"/>
      <c r="AE105" s="2"/>
      <c r="AF105" s="2"/>
    </row>
    <row r="106" spans="1:32" x14ac:dyDescent="0.35">
      <c r="A106" s="19"/>
      <c r="B106" s="77" t="s">
        <v>25</v>
      </c>
      <c r="C106" s="20" t="str">
        <f t="shared" si="87"/>
        <v/>
      </c>
      <c r="D106" s="20" t="str">
        <f t="shared" si="71"/>
        <v/>
      </c>
      <c r="E106" s="154" t="s">
        <v>296</v>
      </c>
      <c r="F106" s="146">
        <f>Decsheets!$V$10</f>
        <v>1</v>
      </c>
      <c r="G106" s="12"/>
      <c r="I106" s="22"/>
      <c r="J106" s="18" t="str">
        <f t="shared" si="88"/>
        <v/>
      </c>
      <c r="K106" s="18" t="str">
        <f t="shared" si="88"/>
        <v/>
      </c>
      <c r="L106" s="18" t="str">
        <f t="shared" si="88"/>
        <v/>
      </c>
      <c r="M106" s="18" t="str">
        <f t="shared" si="88"/>
        <v/>
      </c>
      <c r="N106" s="18" t="str">
        <f t="shared" si="88"/>
        <v/>
      </c>
      <c r="O106" s="18" t="str">
        <f t="shared" si="88"/>
        <v/>
      </c>
      <c r="P106" s="18" t="str">
        <f t="shared" si="88"/>
        <v/>
      </c>
      <c r="Q106" s="18" t="str">
        <f t="shared" si="88"/>
        <v/>
      </c>
      <c r="R106" s="18"/>
      <c r="S106" s="12"/>
      <c r="T106" s="2"/>
      <c r="U106" s="2"/>
      <c r="V106" s="2"/>
      <c r="W106" s="169" t="str">
        <f t="shared" si="89"/>
        <v>Oscar Freame</v>
      </c>
      <c r="X106" s="169" t="str">
        <f t="shared" si="90"/>
        <v>Herts Phoenix</v>
      </c>
      <c r="Y106" s="201">
        <f t="shared" si="91"/>
        <v>16.93</v>
      </c>
      <c r="Z106" s="169"/>
      <c r="AA106" s="169" t="str">
        <f t="shared" si="92"/>
        <v/>
      </c>
      <c r="AB106" s="169" t="str">
        <f t="shared" si="93"/>
        <v/>
      </c>
      <c r="AC106" s="201" t="str">
        <f t="shared" si="94"/>
        <v>.</v>
      </c>
      <c r="AD106" s="2"/>
      <c r="AE106" s="2"/>
      <c r="AF106" s="2"/>
    </row>
    <row r="107" spans="1:32" x14ac:dyDescent="0.35">
      <c r="A107" s="19"/>
      <c r="B107" s="77">
        <v>7</v>
      </c>
      <c r="C107" s="20" t="str">
        <f t="shared" si="87"/>
        <v/>
      </c>
      <c r="D107" s="20" t="str">
        <f t="shared" si="71"/>
        <v/>
      </c>
      <c r="E107" s="154" t="s">
        <v>296</v>
      </c>
      <c r="F107" s="146">
        <v>1</v>
      </c>
      <c r="G107" s="12"/>
      <c r="I107" s="22"/>
      <c r="J107" s="18" t="str">
        <f t="shared" si="88"/>
        <v/>
      </c>
      <c r="K107" s="18" t="str">
        <f t="shared" si="88"/>
        <v/>
      </c>
      <c r="L107" s="18" t="str">
        <f t="shared" si="88"/>
        <v/>
      </c>
      <c r="M107" s="18" t="str">
        <f t="shared" si="88"/>
        <v/>
      </c>
      <c r="N107" s="18" t="str">
        <f t="shared" si="88"/>
        <v/>
      </c>
      <c r="O107" s="18" t="str">
        <f t="shared" si="88"/>
        <v/>
      </c>
      <c r="P107" s="18" t="str">
        <f t="shared" si="88"/>
        <v/>
      </c>
      <c r="Q107" s="18" t="str">
        <f t="shared" si="88"/>
        <v/>
      </c>
      <c r="R107" s="18">
        <f>SUM(Decsheets!$V$5:$V$12)-(SUM(J101:P107))</f>
        <v>6</v>
      </c>
      <c r="S107" s="12"/>
      <c r="T107" s="2"/>
      <c r="U107" s="2"/>
      <c r="V107" s="2"/>
      <c r="W107" s="169" t="str">
        <f t="shared" si="89"/>
        <v/>
      </c>
      <c r="X107" s="169" t="str">
        <f t="shared" si="90"/>
        <v/>
      </c>
      <c r="Y107" s="201" t="str">
        <f t="shared" si="91"/>
        <v>.</v>
      </c>
      <c r="Z107" s="169"/>
      <c r="AA107" s="169" t="str">
        <f t="shared" si="92"/>
        <v/>
      </c>
      <c r="AB107" s="169" t="str">
        <f t="shared" si="93"/>
        <v/>
      </c>
      <c r="AC107" s="201" t="str">
        <f t="shared" si="94"/>
        <v>.</v>
      </c>
      <c r="AD107" s="2"/>
      <c r="AE107" s="2"/>
      <c r="AF107" s="2"/>
    </row>
    <row r="108" spans="1:32" s="2" customFormat="1" x14ac:dyDescent="0.35">
      <c r="A108" s="15" t="s">
        <v>272</v>
      </c>
      <c r="B108" s="76"/>
      <c r="C108" s="23" t="s">
        <v>323</v>
      </c>
      <c r="D108" s="181"/>
      <c r="E108" s="165" t="s">
        <v>296</v>
      </c>
      <c r="F108" s="144"/>
      <c r="G108" s="12"/>
      <c r="H108"/>
      <c r="I108" s="12"/>
      <c r="J108" s="18"/>
      <c r="K108" s="18"/>
      <c r="L108" s="18"/>
      <c r="M108" s="18"/>
      <c r="N108" s="18"/>
      <c r="O108" s="18"/>
      <c r="P108" s="18"/>
      <c r="Q108" s="18"/>
      <c r="R108" s="18"/>
      <c r="S108" s="12" t="s">
        <v>277</v>
      </c>
      <c r="W108" s="169" t="str">
        <f t="shared" si="89"/>
        <v/>
      </c>
      <c r="X108" s="169" t="str">
        <f t="shared" si="90"/>
        <v/>
      </c>
      <c r="Y108" s="201" t="str">
        <f t="shared" si="91"/>
        <v>.</v>
      </c>
      <c r="Z108" s="169"/>
      <c r="AA108" s="169" t="str">
        <f t="shared" si="92"/>
        <v/>
      </c>
      <c r="AB108" s="169" t="str">
        <f t="shared" si="93"/>
        <v/>
      </c>
      <c r="AC108" s="201" t="str">
        <f t="shared" si="94"/>
        <v>.</v>
      </c>
    </row>
    <row r="109" spans="1:32" x14ac:dyDescent="0.35">
      <c r="A109" s="19" t="s">
        <v>386</v>
      </c>
      <c r="B109" s="77">
        <v>1</v>
      </c>
      <c r="C109" s="20" t="str">
        <f t="shared" ref="C109:C115" si="95">IF(A109="","",VLOOKUP($A$108,IF(LEN(A109)=2,U15BB,U15BA),VLOOKUP(LEFT(A109,1),club,6,FALSE),FALSE))</f>
        <v>Harry Casey</v>
      </c>
      <c r="D109" s="20" t="str">
        <f t="shared" ref="D109:D115" si="96">IF(A109="","",VLOOKUP(LEFT(A109,1),club,2,FALSE))</f>
        <v>HAWCS/Enfield</v>
      </c>
      <c r="E109" s="155">
        <v>3</v>
      </c>
      <c r="F109" s="146">
        <f>Decsheets!$V$5</f>
        <v>6</v>
      </c>
      <c r="G109" s="12"/>
      <c r="I109" s="22"/>
      <c r="J109" s="18" t="str">
        <f t="shared" ref="J109:Q115" si="97">IF($A109="","",IF(LEFT($A109,1)=J$12,$F109,""))</f>
        <v/>
      </c>
      <c r="K109" s="18" t="str">
        <f t="shared" si="97"/>
        <v/>
      </c>
      <c r="L109" s="18" t="str">
        <f t="shared" si="97"/>
        <v/>
      </c>
      <c r="M109" s="18" t="str">
        <f t="shared" si="97"/>
        <v/>
      </c>
      <c r="N109" s="18" t="str">
        <f t="shared" si="97"/>
        <v/>
      </c>
      <c r="O109" s="18">
        <f t="shared" si="97"/>
        <v>6</v>
      </c>
      <c r="P109" s="18" t="str">
        <f t="shared" si="97"/>
        <v/>
      </c>
      <c r="Q109" s="18" t="str">
        <f t="shared" si="97"/>
        <v/>
      </c>
      <c r="R109" s="18"/>
      <c r="S109" s="12"/>
      <c r="T109" s="2"/>
      <c r="U109" s="2"/>
      <c r="V109" s="2"/>
      <c r="W109" s="169" t="str">
        <f t="shared" si="89"/>
        <v/>
      </c>
      <c r="X109" s="169" t="str">
        <f t="shared" si="90"/>
        <v/>
      </c>
      <c r="Y109" s="201" t="str">
        <f t="shared" si="91"/>
        <v>.</v>
      </c>
      <c r="Z109" s="169"/>
      <c r="AA109" s="169" t="str">
        <f t="shared" si="92"/>
        <v/>
      </c>
      <c r="AB109" s="169" t="str">
        <f t="shared" si="93"/>
        <v/>
      </c>
      <c r="AC109" s="201" t="str">
        <f t="shared" si="94"/>
        <v>.</v>
      </c>
      <c r="AD109" s="2"/>
      <c r="AE109" s="2"/>
      <c r="AF109" s="2"/>
    </row>
    <row r="110" spans="1:32" x14ac:dyDescent="0.35">
      <c r="A110" s="19" t="s">
        <v>432</v>
      </c>
      <c r="B110" s="77">
        <v>2</v>
      </c>
      <c r="C110" s="20" t="str">
        <f t="shared" si="95"/>
        <v>Henry Ashton</v>
      </c>
      <c r="D110" s="20" t="str">
        <f t="shared" si="96"/>
        <v>Dacorum &amp; T</v>
      </c>
      <c r="E110" s="155">
        <v>2.1</v>
      </c>
      <c r="F110" s="146">
        <f>Decsheets!$V$6</f>
        <v>5</v>
      </c>
      <c r="G110" s="12"/>
      <c r="I110" s="22"/>
      <c r="J110" s="18" t="str">
        <f t="shared" si="97"/>
        <v/>
      </c>
      <c r="K110" s="18" t="str">
        <f t="shared" si="97"/>
        <v/>
      </c>
      <c r="L110" s="18" t="str">
        <f t="shared" si="97"/>
        <v/>
      </c>
      <c r="M110" s="18">
        <f t="shared" si="97"/>
        <v>5</v>
      </c>
      <c r="N110" s="18" t="str">
        <f t="shared" si="97"/>
        <v/>
      </c>
      <c r="O110" s="18" t="str">
        <f t="shared" si="97"/>
        <v/>
      </c>
      <c r="P110" s="18" t="str">
        <f t="shared" si="97"/>
        <v/>
      </c>
      <c r="Q110" s="18" t="str">
        <f t="shared" si="97"/>
        <v/>
      </c>
      <c r="R110" s="18"/>
      <c r="S110" s="12"/>
      <c r="T110" s="2"/>
      <c r="U110" s="2"/>
      <c r="V110" s="2"/>
      <c r="W110" s="169" t="str">
        <f t="shared" si="89"/>
        <v/>
      </c>
      <c r="X110" s="169" t="str">
        <f t="shared" si="90"/>
        <v/>
      </c>
      <c r="Y110" s="201" t="str">
        <f t="shared" si="91"/>
        <v>.</v>
      </c>
      <c r="Z110" s="169"/>
      <c r="AA110" s="169" t="str">
        <f t="shared" si="92"/>
        <v/>
      </c>
      <c r="AB110" s="169" t="str">
        <f t="shared" si="93"/>
        <v/>
      </c>
      <c r="AC110" s="201" t="str">
        <f t="shared" si="94"/>
        <v>.</v>
      </c>
      <c r="AD110" s="2"/>
      <c r="AE110" s="2"/>
      <c r="AF110" s="2"/>
    </row>
    <row r="111" spans="1:32" x14ac:dyDescent="0.35">
      <c r="A111" s="19"/>
      <c r="B111" s="77">
        <v>3</v>
      </c>
      <c r="C111" s="20" t="str">
        <f t="shared" si="95"/>
        <v/>
      </c>
      <c r="D111" s="20" t="str">
        <f t="shared" si="96"/>
        <v/>
      </c>
      <c r="E111" s="155" t="s">
        <v>296</v>
      </c>
      <c r="F111" s="146">
        <f>Decsheets!$V$7</f>
        <v>4</v>
      </c>
      <c r="G111" s="12"/>
      <c r="I111" s="22"/>
      <c r="J111" s="18" t="str">
        <f t="shared" si="97"/>
        <v/>
      </c>
      <c r="K111" s="18" t="str">
        <f t="shared" si="97"/>
        <v/>
      </c>
      <c r="L111" s="18" t="str">
        <f t="shared" si="97"/>
        <v/>
      </c>
      <c r="M111" s="18" t="str">
        <f t="shared" si="97"/>
        <v/>
      </c>
      <c r="N111" s="18" t="str">
        <f t="shared" si="97"/>
        <v/>
      </c>
      <c r="O111" s="18" t="str">
        <f t="shared" si="97"/>
        <v/>
      </c>
      <c r="P111" s="18" t="str">
        <f t="shared" si="97"/>
        <v/>
      </c>
      <c r="Q111" s="18" t="str">
        <f t="shared" si="97"/>
        <v/>
      </c>
      <c r="R111" s="18"/>
      <c r="S111" s="12"/>
      <c r="T111" s="2"/>
      <c r="U111" s="2"/>
      <c r="V111" s="2"/>
      <c r="W111" s="169"/>
      <c r="X111" s="169"/>
      <c r="Y111" s="201"/>
      <c r="Z111" s="169"/>
      <c r="AA111" s="169"/>
      <c r="AB111" s="169"/>
      <c r="AC111" s="201"/>
      <c r="AD111" s="2"/>
      <c r="AE111" s="2"/>
      <c r="AF111" s="2"/>
    </row>
    <row r="112" spans="1:32" x14ac:dyDescent="0.35">
      <c r="A112" s="19"/>
      <c r="B112" s="77" t="s">
        <v>23</v>
      </c>
      <c r="C112" s="20" t="str">
        <f t="shared" si="95"/>
        <v/>
      </c>
      <c r="D112" s="20" t="str">
        <f t="shared" si="96"/>
        <v/>
      </c>
      <c r="E112" s="155" t="s">
        <v>296</v>
      </c>
      <c r="F112" s="146">
        <f>Decsheets!$V$8</f>
        <v>3</v>
      </c>
      <c r="G112" s="12"/>
      <c r="I112" s="22"/>
      <c r="J112" s="18" t="str">
        <f t="shared" si="97"/>
        <v/>
      </c>
      <c r="K112" s="18" t="str">
        <f t="shared" si="97"/>
        <v/>
      </c>
      <c r="L112" s="18" t="str">
        <f t="shared" si="97"/>
        <v/>
      </c>
      <c r="M112" s="18" t="str">
        <f t="shared" si="97"/>
        <v/>
      </c>
      <c r="N112" s="18" t="str">
        <f t="shared" si="97"/>
        <v/>
      </c>
      <c r="O112" s="18" t="str">
        <f t="shared" si="97"/>
        <v/>
      </c>
      <c r="P112" s="18" t="str">
        <f t="shared" si="97"/>
        <v/>
      </c>
      <c r="Q112" s="18" t="str">
        <f t="shared" si="97"/>
        <v/>
      </c>
      <c r="R112" s="18"/>
      <c r="S112" s="12"/>
      <c r="T112" s="2"/>
      <c r="U112" s="2"/>
      <c r="V112" s="2"/>
      <c r="W112" s="169" t="s">
        <v>363</v>
      </c>
      <c r="X112" s="169"/>
      <c r="Y112" s="201"/>
      <c r="Z112" s="169"/>
      <c r="AA112" s="169"/>
      <c r="AB112" s="169"/>
      <c r="AC112" s="201"/>
      <c r="AD112" s="2"/>
      <c r="AE112" s="2"/>
      <c r="AF112" s="2"/>
    </row>
    <row r="113" spans="1:32" x14ac:dyDescent="0.35">
      <c r="A113" s="19"/>
      <c r="B113" s="77" t="s">
        <v>24</v>
      </c>
      <c r="C113" s="20" t="str">
        <f t="shared" si="95"/>
        <v/>
      </c>
      <c r="D113" s="20" t="str">
        <f t="shared" si="96"/>
        <v/>
      </c>
      <c r="E113" s="155" t="s">
        <v>296</v>
      </c>
      <c r="F113" s="146">
        <f>Decsheets!$V$9</f>
        <v>2</v>
      </c>
      <c r="G113" s="12"/>
      <c r="I113" s="22"/>
      <c r="J113" s="18" t="str">
        <f t="shared" si="97"/>
        <v/>
      </c>
      <c r="K113" s="18" t="str">
        <f t="shared" si="97"/>
        <v/>
      </c>
      <c r="L113" s="18" t="str">
        <f t="shared" si="97"/>
        <v/>
      </c>
      <c r="M113" s="18" t="str">
        <f t="shared" si="97"/>
        <v/>
      </c>
      <c r="N113" s="18" t="str">
        <f t="shared" si="97"/>
        <v/>
      </c>
      <c r="O113" s="18" t="str">
        <f t="shared" si="97"/>
        <v/>
      </c>
      <c r="P113" s="18" t="str">
        <f t="shared" si="97"/>
        <v/>
      </c>
      <c r="Q113" s="18" t="str">
        <f t="shared" si="97"/>
        <v/>
      </c>
      <c r="R113" s="18"/>
      <c r="S113" s="12"/>
      <c r="T113" s="2"/>
      <c r="U113" s="2"/>
      <c r="V113" s="2"/>
      <c r="W113" s="169" t="str">
        <f t="shared" ref="W113:W119" si="98">$C181</f>
        <v/>
      </c>
      <c r="X113" s="169" t="str">
        <f t="shared" ref="X113:X119" si="99">$D181</f>
        <v/>
      </c>
      <c r="Y113" s="201" t="str">
        <f t="shared" ref="Y113:Y119" si="100">$E181</f>
        <v>.</v>
      </c>
      <c r="Z113" s="169"/>
      <c r="AA113" s="169"/>
      <c r="AB113" s="169"/>
      <c r="AC113" s="201"/>
      <c r="AD113" s="2"/>
      <c r="AE113" s="2"/>
      <c r="AF113" s="2"/>
    </row>
    <row r="114" spans="1:32" x14ac:dyDescent="0.35">
      <c r="A114" s="19"/>
      <c r="B114" s="77" t="s">
        <v>25</v>
      </c>
      <c r="C114" s="20" t="str">
        <f t="shared" si="95"/>
        <v/>
      </c>
      <c r="D114" s="20" t="str">
        <f t="shared" si="96"/>
        <v/>
      </c>
      <c r="E114" s="155" t="s">
        <v>296</v>
      </c>
      <c r="F114" s="146">
        <f>Decsheets!$V$10</f>
        <v>1</v>
      </c>
      <c r="G114" s="12"/>
      <c r="I114" s="22"/>
      <c r="J114" s="18" t="str">
        <f t="shared" si="97"/>
        <v/>
      </c>
      <c r="K114" s="18" t="str">
        <f t="shared" si="97"/>
        <v/>
      </c>
      <c r="L114" s="18" t="str">
        <f t="shared" si="97"/>
        <v/>
      </c>
      <c r="M114" s="18" t="str">
        <f t="shared" si="97"/>
        <v/>
      </c>
      <c r="N114" s="18" t="str">
        <f t="shared" si="97"/>
        <v/>
      </c>
      <c r="O114" s="18" t="str">
        <f t="shared" si="97"/>
        <v/>
      </c>
      <c r="P114" s="18" t="str">
        <f t="shared" si="97"/>
        <v/>
      </c>
      <c r="Q114" s="18" t="str">
        <f t="shared" si="97"/>
        <v/>
      </c>
      <c r="R114" s="18"/>
      <c r="S114" s="12"/>
      <c r="T114" s="2"/>
      <c r="U114" s="2"/>
      <c r="V114" s="2"/>
      <c r="W114" s="169" t="str">
        <f t="shared" si="98"/>
        <v/>
      </c>
      <c r="X114" s="169" t="str">
        <f t="shared" si="99"/>
        <v/>
      </c>
      <c r="Y114" s="201" t="str">
        <f t="shared" si="100"/>
        <v>.</v>
      </c>
      <c r="Z114" s="169"/>
      <c r="AA114" s="169"/>
      <c r="AB114" s="169"/>
      <c r="AC114" s="201"/>
      <c r="AD114" s="2"/>
      <c r="AE114" s="2"/>
      <c r="AF114" s="2"/>
    </row>
    <row r="115" spans="1:32" x14ac:dyDescent="0.35">
      <c r="A115" s="19"/>
      <c r="B115" s="77">
        <v>7</v>
      </c>
      <c r="C115" s="20" t="str">
        <f t="shared" si="95"/>
        <v/>
      </c>
      <c r="D115" s="20" t="str">
        <f t="shared" si="96"/>
        <v/>
      </c>
      <c r="E115" s="155" t="s">
        <v>296</v>
      </c>
      <c r="F115" s="146">
        <v>1</v>
      </c>
      <c r="G115" s="12"/>
      <c r="I115" s="22"/>
      <c r="J115" s="18" t="str">
        <f t="shared" si="97"/>
        <v/>
      </c>
      <c r="K115" s="18" t="str">
        <f t="shared" si="97"/>
        <v/>
      </c>
      <c r="L115" s="18" t="str">
        <f t="shared" si="97"/>
        <v/>
      </c>
      <c r="M115" s="18" t="str">
        <f t="shared" si="97"/>
        <v/>
      </c>
      <c r="N115" s="18" t="str">
        <f t="shared" si="97"/>
        <v/>
      </c>
      <c r="O115" s="18" t="str">
        <f t="shared" si="97"/>
        <v/>
      </c>
      <c r="P115" s="18" t="str">
        <f t="shared" si="97"/>
        <v/>
      </c>
      <c r="Q115" s="18" t="str">
        <f t="shared" si="97"/>
        <v/>
      </c>
      <c r="R115" s="18">
        <f>SUM(Decsheets!$V$5:$V$12)-(SUM(J109:P115))</f>
        <v>10</v>
      </c>
      <c r="S115" s="12"/>
      <c r="T115" s="2"/>
      <c r="U115" s="2"/>
      <c r="V115" s="2"/>
      <c r="W115" s="169" t="str">
        <f t="shared" si="98"/>
        <v/>
      </c>
      <c r="X115" s="169" t="str">
        <f t="shared" si="99"/>
        <v/>
      </c>
      <c r="Y115" s="201" t="str">
        <f t="shared" si="100"/>
        <v>.</v>
      </c>
      <c r="Z115" s="169"/>
      <c r="AA115" s="169"/>
      <c r="AB115" s="169"/>
      <c r="AC115" s="201"/>
      <c r="AD115" s="2"/>
      <c r="AE115" s="2"/>
      <c r="AF115" s="2"/>
    </row>
    <row r="116" spans="1:32" s="2" customFormat="1" x14ac:dyDescent="0.35">
      <c r="A116" s="28" t="s">
        <v>7</v>
      </c>
      <c r="B116" s="76"/>
      <c r="C116" s="23" t="s">
        <v>95</v>
      </c>
      <c r="D116" s="26"/>
      <c r="E116" s="186" t="s">
        <v>296</v>
      </c>
      <c r="F116" s="144"/>
      <c r="G116" s="12"/>
      <c r="H116"/>
      <c r="I116" s="12"/>
      <c r="J116" s="18"/>
      <c r="K116" s="18"/>
      <c r="L116" s="18"/>
      <c r="M116" s="18"/>
      <c r="N116" s="18"/>
      <c r="O116" s="18"/>
      <c r="P116" s="18"/>
      <c r="Q116" s="18"/>
      <c r="R116" s="18"/>
      <c r="S116" s="12" t="s">
        <v>35</v>
      </c>
      <c r="W116" s="169" t="str">
        <f t="shared" si="98"/>
        <v/>
      </c>
      <c r="X116" s="169" t="str">
        <f t="shared" si="99"/>
        <v/>
      </c>
      <c r="Y116" s="201" t="str">
        <f t="shared" si="100"/>
        <v>.</v>
      </c>
      <c r="Z116" s="169"/>
      <c r="AA116" s="169"/>
      <c r="AB116" s="169"/>
      <c r="AC116" s="201"/>
    </row>
    <row r="117" spans="1:32" x14ac:dyDescent="0.35">
      <c r="A117" s="19" t="s">
        <v>430</v>
      </c>
      <c r="B117" s="77">
        <v>1</v>
      </c>
      <c r="C117" s="20" t="str">
        <f t="shared" ref="C117:C123" si="101">IF(A117="","",VLOOKUP($A$116,IF(LEN(A117)=2,U15BB,U15BA),VLOOKUP(LEFT(A117,1),club,6,FALSE),FALSE))</f>
        <v>Casey Hawtin</v>
      </c>
      <c r="D117" s="20" t="str">
        <f t="shared" si="71"/>
        <v>Herts Phoenix</v>
      </c>
      <c r="E117" s="155">
        <v>1.65</v>
      </c>
      <c r="F117" s="205">
        <f>Decsheets!$V$5</f>
        <v>6</v>
      </c>
      <c r="G117" s="12"/>
      <c r="I117" s="22"/>
      <c r="J117" s="18" t="str">
        <f t="shared" ref="J117:Q123" si="102">IF($A117="","",IF(LEFT($A117,1)=J$12,$F117,""))</f>
        <v/>
      </c>
      <c r="K117" s="18" t="str">
        <f t="shared" si="102"/>
        <v/>
      </c>
      <c r="L117" s="18">
        <f t="shared" si="102"/>
        <v>6</v>
      </c>
      <c r="M117" s="18" t="str">
        <f t="shared" si="102"/>
        <v/>
      </c>
      <c r="N117" s="18" t="str">
        <f t="shared" si="102"/>
        <v/>
      </c>
      <c r="O117" s="18" t="str">
        <f t="shared" si="102"/>
        <v/>
      </c>
      <c r="P117" s="18" t="str">
        <f t="shared" si="102"/>
        <v/>
      </c>
      <c r="Q117" s="18" t="str">
        <f t="shared" si="102"/>
        <v/>
      </c>
      <c r="R117" s="18"/>
      <c r="S117" s="12"/>
      <c r="T117" s="2"/>
      <c r="U117" s="2"/>
      <c r="V117" s="2"/>
      <c r="W117" s="169" t="str">
        <f t="shared" si="98"/>
        <v/>
      </c>
      <c r="X117" s="169" t="str">
        <f t="shared" si="99"/>
        <v/>
      </c>
      <c r="Y117" s="201" t="str">
        <f t="shared" si="100"/>
        <v>.</v>
      </c>
      <c r="Z117" s="169"/>
      <c r="AA117" s="169"/>
      <c r="AB117" s="169"/>
      <c r="AC117" s="201"/>
      <c r="AD117" s="2"/>
      <c r="AE117" s="2"/>
      <c r="AF117" s="2"/>
    </row>
    <row r="118" spans="1:32" x14ac:dyDescent="0.35">
      <c r="A118" s="19" t="s">
        <v>432</v>
      </c>
      <c r="B118" s="77">
        <v>2</v>
      </c>
      <c r="C118" s="20" t="str">
        <f t="shared" si="101"/>
        <v>George Ball</v>
      </c>
      <c r="D118" s="20" t="str">
        <f t="shared" si="71"/>
        <v>Dacorum &amp; T</v>
      </c>
      <c r="E118" s="155">
        <v>1.6</v>
      </c>
      <c r="F118" s="205">
        <f>Decsheets!$V$6</f>
        <v>5</v>
      </c>
      <c r="G118" s="12"/>
      <c r="I118" s="206" t="s">
        <v>381</v>
      </c>
      <c r="J118" s="18" t="str">
        <f t="shared" si="102"/>
        <v/>
      </c>
      <c r="K118" s="18" t="str">
        <f t="shared" si="102"/>
        <v/>
      </c>
      <c r="L118" s="18" t="str">
        <f t="shared" si="102"/>
        <v/>
      </c>
      <c r="M118" s="18">
        <f t="shared" si="102"/>
        <v>5</v>
      </c>
      <c r="N118" s="18" t="str">
        <f t="shared" si="102"/>
        <v/>
      </c>
      <c r="O118" s="18" t="str">
        <f t="shared" si="102"/>
        <v/>
      </c>
      <c r="P118" s="18" t="str">
        <f t="shared" si="102"/>
        <v/>
      </c>
      <c r="Q118" s="18" t="str">
        <f t="shared" si="102"/>
        <v/>
      </c>
      <c r="R118" s="18"/>
      <c r="S118" s="12"/>
      <c r="T118" s="2"/>
      <c r="U118" s="2"/>
      <c r="V118" s="2"/>
      <c r="W118" s="169" t="str">
        <f t="shared" si="98"/>
        <v/>
      </c>
      <c r="X118" s="169" t="str">
        <f t="shared" si="99"/>
        <v/>
      </c>
      <c r="Y118" s="201" t="str">
        <f t="shared" si="100"/>
        <v>.</v>
      </c>
      <c r="Z118" s="169"/>
      <c r="AA118" s="169"/>
      <c r="AB118" s="169"/>
      <c r="AC118" s="201"/>
      <c r="AD118" s="2"/>
      <c r="AE118" s="2"/>
      <c r="AF118" s="2"/>
    </row>
    <row r="119" spans="1:32" x14ac:dyDescent="0.35">
      <c r="A119" s="19" t="s">
        <v>425</v>
      </c>
      <c r="B119" s="77">
        <v>3</v>
      </c>
      <c r="C119" s="20" t="str">
        <f t="shared" si="101"/>
        <v>Lucas Roberton</v>
      </c>
      <c r="D119" s="20" t="str">
        <f t="shared" si="71"/>
        <v>St Albans</v>
      </c>
      <c r="E119" s="155">
        <v>1.4</v>
      </c>
      <c r="F119" s="205">
        <f>Decsheets!$V$7</f>
        <v>4</v>
      </c>
      <c r="G119" s="12"/>
      <c r="I119" s="206" t="s">
        <v>382</v>
      </c>
      <c r="J119" s="18">
        <f t="shared" si="102"/>
        <v>4</v>
      </c>
      <c r="K119" s="18" t="str">
        <f t="shared" si="102"/>
        <v/>
      </c>
      <c r="L119" s="18" t="str">
        <f t="shared" si="102"/>
        <v/>
      </c>
      <c r="M119" s="18" t="str">
        <f t="shared" si="102"/>
        <v/>
      </c>
      <c r="N119" s="18" t="str">
        <f t="shared" si="102"/>
        <v/>
      </c>
      <c r="O119" s="18" t="str">
        <f t="shared" si="102"/>
        <v/>
      </c>
      <c r="P119" s="18" t="str">
        <f t="shared" si="102"/>
        <v/>
      </c>
      <c r="Q119" s="18" t="str">
        <f t="shared" si="102"/>
        <v/>
      </c>
      <c r="R119" s="18"/>
      <c r="S119" s="12"/>
      <c r="T119" s="2"/>
      <c r="U119" s="2"/>
      <c r="V119" s="2"/>
      <c r="W119" s="169" t="str">
        <f t="shared" si="98"/>
        <v/>
      </c>
      <c r="X119" s="169" t="str">
        <f t="shared" si="99"/>
        <v/>
      </c>
      <c r="Y119" s="201" t="str">
        <f t="shared" si="100"/>
        <v>.</v>
      </c>
      <c r="Z119" s="169"/>
      <c r="AA119" s="169"/>
      <c r="AB119" s="169"/>
      <c r="AC119" s="201"/>
      <c r="AD119" s="2"/>
      <c r="AE119" s="2"/>
      <c r="AF119" s="2"/>
    </row>
    <row r="120" spans="1:32" x14ac:dyDescent="0.35">
      <c r="A120" s="19" t="s">
        <v>824</v>
      </c>
      <c r="B120" s="77" t="s">
        <v>23</v>
      </c>
      <c r="C120" s="20" t="str">
        <f t="shared" si="101"/>
        <v>Saugat Pun</v>
      </c>
      <c r="D120" s="20" t="str">
        <f t="shared" si="71"/>
        <v>Shaftesbury</v>
      </c>
      <c r="E120" s="155">
        <v>1.35</v>
      </c>
      <c r="F120" s="205">
        <f>Decsheets!$V$8</f>
        <v>3</v>
      </c>
      <c r="G120" s="12"/>
      <c r="I120" s="206" t="s">
        <v>385</v>
      </c>
      <c r="J120" s="18" t="str">
        <f t="shared" si="102"/>
        <v/>
      </c>
      <c r="K120" s="18" t="str">
        <f t="shared" si="102"/>
        <v/>
      </c>
      <c r="L120" s="18" t="str">
        <f t="shared" si="102"/>
        <v/>
      </c>
      <c r="M120" s="18" t="str">
        <f t="shared" si="102"/>
        <v/>
      </c>
      <c r="N120" s="18">
        <f t="shared" si="102"/>
        <v>3</v>
      </c>
      <c r="O120" s="18" t="str">
        <f t="shared" si="102"/>
        <v/>
      </c>
      <c r="P120" s="18" t="str">
        <f t="shared" si="102"/>
        <v/>
      </c>
      <c r="Q120" s="18" t="str">
        <f t="shared" si="102"/>
        <v/>
      </c>
      <c r="R120" s="18"/>
      <c r="S120" s="12"/>
      <c r="T120" s="2"/>
      <c r="U120" s="2"/>
      <c r="V120" s="2"/>
      <c r="W120" s="169"/>
      <c r="X120" s="169"/>
      <c r="Y120" s="201"/>
      <c r="Z120" s="169"/>
      <c r="AA120" s="169"/>
      <c r="AB120" s="169"/>
      <c r="AC120" s="201"/>
      <c r="AD120" s="2"/>
      <c r="AE120" s="2"/>
      <c r="AF120" s="2"/>
    </row>
    <row r="121" spans="1:32" x14ac:dyDescent="0.35">
      <c r="A121" s="19"/>
      <c r="B121" s="77" t="s">
        <v>24</v>
      </c>
      <c r="C121" s="20" t="str">
        <f t="shared" si="101"/>
        <v/>
      </c>
      <c r="D121" s="20" t="str">
        <f t="shared" si="71"/>
        <v/>
      </c>
      <c r="E121" s="155" t="s">
        <v>296</v>
      </c>
      <c r="F121" s="205">
        <f>Decsheets!$V$9</f>
        <v>2</v>
      </c>
      <c r="G121" s="12"/>
      <c r="I121" s="206" t="s">
        <v>386</v>
      </c>
      <c r="J121" s="18" t="str">
        <f t="shared" si="102"/>
        <v/>
      </c>
      <c r="K121" s="18" t="str">
        <f t="shared" si="102"/>
        <v/>
      </c>
      <c r="L121" s="18" t="str">
        <f t="shared" si="102"/>
        <v/>
      </c>
      <c r="M121" s="18" t="str">
        <f t="shared" si="102"/>
        <v/>
      </c>
      <c r="N121" s="18" t="str">
        <f t="shared" si="102"/>
        <v/>
      </c>
      <c r="O121" s="18" t="str">
        <f t="shared" si="102"/>
        <v/>
      </c>
      <c r="P121" s="18" t="str">
        <f t="shared" si="102"/>
        <v/>
      </c>
      <c r="Q121" s="18" t="str">
        <f t="shared" si="102"/>
        <v/>
      </c>
      <c r="R121" s="18"/>
      <c r="S121" s="12"/>
      <c r="T121" s="2"/>
      <c r="U121" s="2"/>
      <c r="V121" s="2"/>
      <c r="W121" s="169" t="s">
        <v>364</v>
      </c>
      <c r="X121" s="169"/>
      <c r="Y121" s="201"/>
      <c r="Z121" s="169"/>
      <c r="AA121" s="169" t="s">
        <v>365</v>
      </c>
      <c r="AB121" s="169"/>
      <c r="AC121" s="201"/>
      <c r="AD121" s="2"/>
      <c r="AE121" s="2"/>
      <c r="AF121" s="2"/>
    </row>
    <row r="122" spans="1:32" x14ac:dyDescent="0.35">
      <c r="A122" s="19"/>
      <c r="B122" s="77" t="s">
        <v>25</v>
      </c>
      <c r="C122" s="20" t="str">
        <f t="shared" si="101"/>
        <v/>
      </c>
      <c r="D122" s="20" t="str">
        <f t="shared" si="71"/>
        <v/>
      </c>
      <c r="E122" s="155" t="s">
        <v>296</v>
      </c>
      <c r="F122" s="205">
        <f>Decsheets!$V$10</f>
        <v>1</v>
      </c>
      <c r="G122" s="12"/>
      <c r="I122" s="22"/>
      <c r="J122" s="18" t="str">
        <f t="shared" si="102"/>
        <v/>
      </c>
      <c r="K122" s="18" t="str">
        <f t="shared" si="102"/>
        <v/>
      </c>
      <c r="L122" s="18" t="str">
        <f t="shared" si="102"/>
        <v/>
      </c>
      <c r="M122" s="18" t="str">
        <f t="shared" si="102"/>
        <v/>
      </c>
      <c r="N122" s="18" t="str">
        <f t="shared" si="102"/>
        <v/>
      </c>
      <c r="O122" s="18" t="str">
        <f t="shared" si="102"/>
        <v/>
      </c>
      <c r="P122" s="18" t="str">
        <f t="shared" si="102"/>
        <v/>
      </c>
      <c r="Q122" s="18" t="str">
        <f t="shared" si="102"/>
        <v/>
      </c>
      <c r="R122" s="18"/>
      <c r="S122" s="12"/>
      <c r="T122" s="2"/>
      <c r="U122" s="2"/>
      <c r="V122" s="2"/>
      <c r="W122" s="169" t="str">
        <f t="shared" ref="W122:W128" si="103">$C189</f>
        <v>Oscar Roncarati</v>
      </c>
      <c r="X122" s="169" t="str">
        <f t="shared" ref="X122:X128" si="104">$D189</f>
        <v>Shaftesbury</v>
      </c>
      <c r="Y122" s="201">
        <f t="shared" ref="Y122:Y128" si="105">$E189</f>
        <v>34.69</v>
      </c>
      <c r="Z122" s="169"/>
      <c r="AA122" s="169" t="str">
        <f t="shared" ref="AA122:AA128" si="106">$C197</f>
        <v>Rowan Phillips</v>
      </c>
      <c r="AB122" s="169" t="str">
        <f t="shared" ref="AB122:AB128" si="107">$D197</f>
        <v>St Albans</v>
      </c>
      <c r="AC122" s="201">
        <f t="shared" ref="AC122:AC128" si="108">$E197</f>
        <v>24.67</v>
      </c>
      <c r="AD122" s="2"/>
      <c r="AE122" s="2"/>
      <c r="AF122" s="2"/>
    </row>
    <row r="123" spans="1:32" x14ac:dyDescent="0.35">
      <c r="A123" s="19"/>
      <c r="B123" s="77">
        <v>7</v>
      </c>
      <c r="C123" s="20" t="str">
        <f t="shared" si="101"/>
        <v/>
      </c>
      <c r="D123" s="20" t="str">
        <f t="shared" si="71"/>
        <v/>
      </c>
      <c r="E123" s="155" t="s">
        <v>296</v>
      </c>
      <c r="F123" s="205">
        <v>1</v>
      </c>
      <c r="G123" s="12"/>
      <c r="I123" s="22"/>
      <c r="J123" s="18" t="str">
        <f t="shared" si="102"/>
        <v/>
      </c>
      <c r="K123" s="18" t="str">
        <f t="shared" si="102"/>
        <v/>
      </c>
      <c r="L123" s="18" t="str">
        <f t="shared" si="102"/>
        <v/>
      </c>
      <c r="M123" s="18" t="str">
        <f t="shared" si="102"/>
        <v/>
      </c>
      <c r="N123" s="18" t="str">
        <f t="shared" si="102"/>
        <v/>
      </c>
      <c r="O123" s="18" t="str">
        <f t="shared" si="102"/>
        <v/>
      </c>
      <c r="P123" s="18" t="str">
        <f t="shared" si="102"/>
        <v/>
      </c>
      <c r="Q123" s="18" t="str">
        <f t="shared" si="102"/>
        <v/>
      </c>
      <c r="R123" s="18">
        <f>SUM(Decsheets!$V$5:$V$12)-(SUM(J117:P123))</f>
        <v>3</v>
      </c>
      <c r="S123" s="12"/>
      <c r="T123" s="2"/>
      <c r="U123" s="2"/>
      <c r="V123" s="2"/>
      <c r="W123" s="169" t="str">
        <f t="shared" si="103"/>
        <v>Dylan Harman</v>
      </c>
      <c r="X123" s="169" t="str">
        <f t="shared" si="104"/>
        <v>Dacorum &amp; T</v>
      </c>
      <c r="Y123" s="201">
        <f t="shared" si="105"/>
        <v>32</v>
      </c>
      <c r="Z123" s="169"/>
      <c r="AA123" s="169" t="str">
        <f t="shared" si="106"/>
        <v>Kenneth Powley</v>
      </c>
      <c r="AB123" s="169" t="str">
        <f t="shared" si="107"/>
        <v>Dacorum &amp; T</v>
      </c>
      <c r="AC123" s="201">
        <f t="shared" si="108"/>
        <v>22.11</v>
      </c>
      <c r="AD123" s="2"/>
      <c r="AE123" s="2"/>
      <c r="AF123" s="2"/>
    </row>
    <row r="124" spans="1:32" s="2" customFormat="1" x14ac:dyDescent="0.35">
      <c r="A124" s="28" t="s">
        <v>7</v>
      </c>
      <c r="B124" s="76"/>
      <c r="C124" s="23" t="s">
        <v>96</v>
      </c>
      <c r="D124" s="26"/>
      <c r="E124" s="186" t="s">
        <v>296</v>
      </c>
      <c r="F124" s="144"/>
      <c r="G124" s="12"/>
      <c r="H124"/>
      <c r="I124" s="12"/>
      <c r="J124" s="18"/>
      <c r="K124" s="18"/>
      <c r="L124" s="18"/>
      <c r="M124" s="18"/>
      <c r="N124" s="18"/>
      <c r="O124" s="18"/>
      <c r="P124" s="18"/>
      <c r="Q124" s="18"/>
      <c r="R124" s="18"/>
      <c r="S124" s="12" t="s">
        <v>36</v>
      </c>
      <c r="W124" s="169" t="str">
        <f t="shared" si="103"/>
        <v>Benjamin Hibberts</v>
      </c>
      <c r="X124" s="169" t="str">
        <f t="shared" si="104"/>
        <v>Herts Phoenix</v>
      </c>
      <c r="Y124" s="201">
        <f t="shared" si="105"/>
        <v>25.76</v>
      </c>
      <c r="Z124" s="169"/>
      <c r="AA124" s="169" t="str">
        <f t="shared" si="106"/>
        <v>Oliver Laurens</v>
      </c>
      <c r="AB124" s="169" t="str">
        <f t="shared" si="107"/>
        <v>Shaftesbury</v>
      </c>
      <c r="AC124" s="201">
        <f t="shared" si="108"/>
        <v>16.7</v>
      </c>
    </row>
    <row r="125" spans="1:32" x14ac:dyDescent="0.35">
      <c r="A125" s="19" t="s">
        <v>825</v>
      </c>
      <c r="B125" s="77">
        <v>1</v>
      </c>
      <c r="C125" s="20" t="str">
        <f t="shared" ref="C125:C131" si="109">IF(A125="","",VLOOKUP($A$124,IF(LEN(A125)=2,U15BB,U15BA),VLOOKUP(LEFT(A125,1),club,6,FALSE),FALSE))</f>
        <v>Jamie Farndon</v>
      </c>
      <c r="D125" s="20" t="str">
        <f t="shared" si="71"/>
        <v>Dacorum &amp; T</v>
      </c>
      <c r="E125" s="155">
        <v>1.4</v>
      </c>
      <c r="F125" s="205">
        <f>Decsheets!$V$5</f>
        <v>6</v>
      </c>
      <c r="G125" s="12"/>
      <c r="I125" s="22"/>
      <c r="J125" s="18" t="str">
        <f t="shared" ref="J125:Q131" si="110">IF($A125="","",IF(LEFT($A125,1)=J$12,$F125,""))</f>
        <v/>
      </c>
      <c r="K125" s="18" t="str">
        <f t="shared" si="110"/>
        <v/>
      </c>
      <c r="L125" s="18" t="str">
        <f t="shared" si="110"/>
        <v/>
      </c>
      <c r="M125" s="18">
        <f t="shared" si="110"/>
        <v>6</v>
      </c>
      <c r="N125" s="18" t="str">
        <f t="shared" si="110"/>
        <v/>
      </c>
      <c r="O125" s="18" t="str">
        <f t="shared" si="110"/>
        <v/>
      </c>
      <c r="P125" s="18" t="str">
        <f t="shared" si="110"/>
        <v/>
      </c>
      <c r="Q125" s="18" t="str">
        <f t="shared" si="110"/>
        <v/>
      </c>
      <c r="R125" s="18"/>
      <c r="S125" s="12"/>
      <c r="T125" s="2"/>
      <c r="U125" s="2"/>
      <c r="V125" s="2"/>
      <c r="W125" s="169" t="str">
        <f t="shared" si="103"/>
        <v>Matthew Wang</v>
      </c>
      <c r="X125" s="169" t="str">
        <f t="shared" si="104"/>
        <v>St Albans</v>
      </c>
      <c r="Y125" s="201">
        <f t="shared" si="105"/>
        <v>24.8</v>
      </c>
      <c r="Z125" s="169"/>
      <c r="AA125" s="169" t="str">
        <f t="shared" si="106"/>
        <v>Benjamin Dorman</v>
      </c>
      <c r="AB125" s="169" t="str">
        <f t="shared" si="107"/>
        <v>Herts Phoenix</v>
      </c>
      <c r="AC125" s="201">
        <f t="shared" si="108"/>
        <v>11.71</v>
      </c>
      <c r="AD125" s="2"/>
      <c r="AE125" s="2"/>
      <c r="AF125" s="2"/>
    </row>
    <row r="126" spans="1:32" x14ac:dyDescent="0.35">
      <c r="A126" s="19" t="s">
        <v>434</v>
      </c>
      <c r="B126" s="77">
        <v>2</v>
      </c>
      <c r="C126" s="20" t="str">
        <f t="shared" si="109"/>
        <v>Zico Jones</v>
      </c>
      <c r="D126" s="20" t="str">
        <f t="shared" si="71"/>
        <v>Shaftesbury</v>
      </c>
      <c r="E126" s="155">
        <v>1.35</v>
      </c>
      <c r="F126" s="205">
        <f>Decsheets!$V$6</f>
        <v>5</v>
      </c>
      <c r="G126" s="12"/>
      <c r="I126" s="206" t="s">
        <v>381</v>
      </c>
      <c r="J126" s="18" t="str">
        <f t="shared" si="110"/>
        <v/>
      </c>
      <c r="K126" s="18" t="str">
        <f t="shared" si="110"/>
        <v/>
      </c>
      <c r="L126" s="18" t="str">
        <f t="shared" si="110"/>
        <v/>
      </c>
      <c r="M126" s="18" t="str">
        <f t="shared" si="110"/>
        <v/>
      </c>
      <c r="N126" s="18">
        <f t="shared" si="110"/>
        <v>5</v>
      </c>
      <c r="O126" s="18" t="str">
        <f t="shared" si="110"/>
        <v/>
      </c>
      <c r="P126" s="18" t="str">
        <f t="shared" si="110"/>
        <v/>
      </c>
      <c r="Q126" s="18" t="str">
        <f t="shared" si="110"/>
        <v/>
      </c>
      <c r="R126" s="18"/>
      <c r="S126" s="12"/>
      <c r="T126" s="2"/>
      <c r="U126" s="2"/>
      <c r="V126" s="2"/>
      <c r="W126" s="169" t="str">
        <f t="shared" si="103"/>
        <v/>
      </c>
      <c r="X126" s="169" t="str">
        <f t="shared" si="104"/>
        <v/>
      </c>
      <c r="Y126" s="201" t="str">
        <f t="shared" si="105"/>
        <v>.</v>
      </c>
      <c r="Z126" s="169"/>
      <c r="AA126" s="169" t="str">
        <f t="shared" si="106"/>
        <v/>
      </c>
      <c r="AB126" s="169" t="str">
        <f t="shared" si="107"/>
        <v/>
      </c>
      <c r="AC126" s="201" t="str">
        <f t="shared" si="108"/>
        <v>.</v>
      </c>
      <c r="AD126" s="2"/>
      <c r="AE126" s="2"/>
      <c r="AF126" s="2"/>
    </row>
    <row r="127" spans="1:32" x14ac:dyDescent="0.35">
      <c r="A127" s="19" t="s">
        <v>821</v>
      </c>
      <c r="B127" s="77">
        <v>3</v>
      </c>
      <c r="C127" s="20" t="str">
        <f t="shared" si="109"/>
        <v>Alexander Roberts</v>
      </c>
      <c r="D127" s="20" t="str">
        <f t="shared" si="71"/>
        <v>Herts Phoenix</v>
      </c>
      <c r="E127" s="155">
        <v>1.35</v>
      </c>
      <c r="F127" s="205">
        <f>Decsheets!$V$7</f>
        <v>4</v>
      </c>
      <c r="G127" s="12"/>
      <c r="I127" s="206" t="s">
        <v>382</v>
      </c>
      <c r="J127" s="18" t="str">
        <f t="shared" si="110"/>
        <v/>
      </c>
      <c r="K127" s="18" t="str">
        <f t="shared" si="110"/>
        <v/>
      </c>
      <c r="L127" s="18">
        <f t="shared" si="110"/>
        <v>4</v>
      </c>
      <c r="M127" s="18" t="str">
        <f t="shared" si="110"/>
        <v/>
      </c>
      <c r="N127" s="18" t="str">
        <f t="shared" si="110"/>
        <v/>
      </c>
      <c r="O127" s="18" t="str">
        <f t="shared" si="110"/>
        <v/>
      </c>
      <c r="P127" s="18" t="str">
        <f t="shared" si="110"/>
        <v/>
      </c>
      <c r="Q127" s="18" t="str">
        <f t="shared" si="110"/>
        <v/>
      </c>
      <c r="R127" s="18"/>
      <c r="S127" s="12"/>
      <c r="T127" s="2"/>
      <c r="U127" s="2"/>
      <c r="V127" s="2"/>
      <c r="W127" s="169" t="str">
        <f t="shared" si="103"/>
        <v/>
      </c>
      <c r="X127" s="169" t="str">
        <f t="shared" si="104"/>
        <v/>
      </c>
      <c r="Y127" s="201" t="str">
        <f t="shared" si="105"/>
        <v>.</v>
      </c>
      <c r="Z127" s="169"/>
      <c r="AA127" s="169" t="str">
        <f t="shared" si="106"/>
        <v/>
      </c>
      <c r="AB127" s="169" t="str">
        <f t="shared" si="107"/>
        <v/>
      </c>
      <c r="AC127" s="201" t="str">
        <f t="shared" si="108"/>
        <v>.</v>
      </c>
      <c r="AD127" s="2"/>
      <c r="AE127" s="2"/>
      <c r="AF127" s="2"/>
    </row>
    <row r="128" spans="1:32" x14ac:dyDescent="0.35">
      <c r="A128" s="19"/>
      <c r="B128" s="77" t="s">
        <v>23</v>
      </c>
      <c r="C128" s="20" t="str">
        <f t="shared" si="109"/>
        <v/>
      </c>
      <c r="D128" s="20" t="str">
        <f t="shared" si="71"/>
        <v/>
      </c>
      <c r="E128" s="155" t="s">
        <v>296</v>
      </c>
      <c r="F128" s="205">
        <f>Decsheets!$V$8</f>
        <v>3</v>
      </c>
      <c r="G128" s="12"/>
      <c r="I128" s="206" t="s">
        <v>385</v>
      </c>
      <c r="J128" s="18" t="str">
        <f t="shared" si="110"/>
        <v/>
      </c>
      <c r="K128" s="18" t="str">
        <f t="shared" si="110"/>
        <v/>
      </c>
      <c r="L128" s="18" t="str">
        <f t="shared" si="110"/>
        <v/>
      </c>
      <c r="M128" s="18" t="str">
        <f t="shared" si="110"/>
        <v/>
      </c>
      <c r="N128" s="18" t="str">
        <f t="shared" si="110"/>
        <v/>
      </c>
      <c r="O128" s="18" t="str">
        <f t="shared" si="110"/>
        <v/>
      </c>
      <c r="P128" s="18" t="str">
        <f t="shared" si="110"/>
        <v/>
      </c>
      <c r="Q128" s="18" t="str">
        <f t="shared" si="110"/>
        <v/>
      </c>
      <c r="R128" s="18"/>
      <c r="S128" s="12"/>
      <c r="T128" s="2"/>
      <c r="U128" s="2"/>
      <c r="V128" s="2"/>
      <c r="W128" s="169" t="str">
        <f t="shared" si="103"/>
        <v/>
      </c>
      <c r="X128" s="169" t="str">
        <f t="shared" si="104"/>
        <v/>
      </c>
      <c r="Y128" s="201" t="str">
        <f t="shared" si="105"/>
        <v>.</v>
      </c>
      <c r="Z128" s="169"/>
      <c r="AA128" s="169" t="str">
        <f t="shared" si="106"/>
        <v/>
      </c>
      <c r="AB128" s="169" t="str">
        <f t="shared" si="107"/>
        <v/>
      </c>
      <c r="AC128" s="201" t="str">
        <f t="shared" si="108"/>
        <v>.</v>
      </c>
      <c r="AD128" s="2"/>
      <c r="AE128" s="2"/>
      <c r="AF128" s="2"/>
    </row>
    <row r="129" spans="1:32" x14ac:dyDescent="0.35">
      <c r="A129" s="19"/>
      <c r="B129" s="77" t="s">
        <v>24</v>
      </c>
      <c r="C129" s="20" t="str">
        <f t="shared" si="109"/>
        <v/>
      </c>
      <c r="D129" s="20" t="str">
        <f t="shared" si="71"/>
        <v/>
      </c>
      <c r="E129" s="155" t="s">
        <v>296</v>
      </c>
      <c r="F129" s="205">
        <f>Decsheets!$V$9</f>
        <v>2</v>
      </c>
      <c r="G129" s="12"/>
      <c r="I129" s="206" t="s">
        <v>386</v>
      </c>
      <c r="J129" s="18" t="str">
        <f t="shared" si="110"/>
        <v/>
      </c>
      <c r="K129" s="18" t="str">
        <f t="shared" si="110"/>
        <v/>
      </c>
      <c r="L129" s="18" t="str">
        <f t="shared" si="110"/>
        <v/>
      </c>
      <c r="M129" s="18" t="str">
        <f t="shared" si="110"/>
        <v/>
      </c>
      <c r="N129" s="18" t="str">
        <f t="shared" si="110"/>
        <v/>
      </c>
      <c r="O129" s="18" t="str">
        <f t="shared" si="110"/>
        <v/>
      </c>
      <c r="P129" s="18" t="str">
        <f t="shared" si="110"/>
        <v/>
      </c>
      <c r="Q129" s="18" t="str">
        <f t="shared" si="110"/>
        <v/>
      </c>
      <c r="R129" s="18"/>
      <c r="S129" s="1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</row>
    <row r="130" spans="1:32" x14ac:dyDescent="0.35">
      <c r="A130" s="19"/>
      <c r="B130" s="77" t="s">
        <v>25</v>
      </c>
      <c r="C130" s="20" t="str">
        <f t="shared" si="109"/>
        <v/>
      </c>
      <c r="D130" s="20" t="str">
        <f t="shared" si="71"/>
        <v/>
      </c>
      <c r="E130" s="155" t="s">
        <v>296</v>
      </c>
      <c r="F130" s="205">
        <f>Decsheets!$V$10</f>
        <v>1</v>
      </c>
      <c r="G130" s="12"/>
      <c r="I130" s="22"/>
      <c r="J130" s="18" t="str">
        <f t="shared" si="110"/>
        <v/>
      </c>
      <c r="K130" s="18" t="str">
        <f t="shared" si="110"/>
        <v/>
      </c>
      <c r="L130" s="18" t="str">
        <f t="shared" si="110"/>
        <v/>
      </c>
      <c r="M130" s="18" t="str">
        <f t="shared" si="110"/>
        <v/>
      </c>
      <c r="N130" s="18" t="str">
        <f t="shared" si="110"/>
        <v/>
      </c>
      <c r="O130" s="18" t="str">
        <f t="shared" si="110"/>
        <v/>
      </c>
      <c r="P130" s="18" t="str">
        <f t="shared" si="110"/>
        <v/>
      </c>
      <c r="Q130" s="18" t="str">
        <f t="shared" si="110"/>
        <v/>
      </c>
      <c r="R130" s="18"/>
      <c r="S130" s="1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</row>
    <row r="131" spans="1:32" x14ac:dyDescent="0.35">
      <c r="A131" s="19"/>
      <c r="B131" s="77">
        <v>7</v>
      </c>
      <c r="C131" s="20" t="str">
        <f t="shared" si="109"/>
        <v/>
      </c>
      <c r="D131" s="20" t="str">
        <f t="shared" si="71"/>
        <v/>
      </c>
      <c r="E131" s="155" t="s">
        <v>296</v>
      </c>
      <c r="F131" s="205">
        <v>1</v>
      </c>
      <c r="G131" s="12"/>
      <c r="I131" s="22"/>
      <c r="J131" s="18" t="str">
        <f t="shared" si="110"/>
        <v/>
      </c>
      <c r="K131" s="18" t="str">
        <f t="shared" si="110"/>
        <v/>
      </c>
      <c r="L131" s="18" t="str">
        <f t="shared" si="110"/>
        <v/>
      </c>
      <c r="M131" s="18" t="str">
        <f t="shared" si="110"/>
        <v/>
      </c>
      <c r="N131" s="18" t="str">
        <f t="shared" si="110"/>
        <v/>
      </c>
      <c r="O131" s="18" t="str">
        <f t="shared" si="110"/>
        <v/>
      </c>
      <c r="P131" s="18" t="str">
        <f t="shared" si="110"/>
        <v/>
      </c>
      <c r="Q131" s="18" t="str">
        <f t="shared" si="110"/>
        <v/>
      </c>
      <c r="R131" s="18">
        <f>SUM(Decsheets!$V$5:$V$12)-(SUM(J125:P131))</f>
        <v>6</v>
      </c>
      <c r="S131" s="1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</row>
    <row r="132" spans="1:32" s="2" customFormat="1" x14ac:dyDescent="0.35">
      <c r="A132" s="28" t="s">
        <v>8</v>
      </c>
      <c r="B132" s="76"/>
      <c r="C132" s="23" t="s">
        <v>97</v>
      </c>
      <c r="D132" s="26"/>
      <c r="E132" s="186" t="s">
        <v>296</v>
      </c>
      <c r="F132" s="144"/>
      <c r="H132"/>
      <c r="I132" s="12"/>
      <c r="J132" s="18"/>
      <c r="K132" s="18"/>
      <c r="L132" s="18"/>
      <c r="M132" s="18"/>
      <c r="N132" s="18"/>
      <c r="O132" s="18"/>
      <c r="P132" s="18"/>
      <c r="Q132" s="18"/>
      <c r="R132" s="18"/>
      <c r="S132" s="12" t="s">
        <v>37</v>
      </c>
    </row>
    <row r="133" spans="1:32" x14ac:dyDescent="0.35">
      <c r="A133" s="19" t="s">
        <v>430</v>
      </c>
      <c r="B133" s="77">
        <v>1</v>
      </c>
      <c r="C133" s="20" t="str">
        <f t="shared" ref="C133:C139" si="111">IF(A133="","",VLOOKUP($A$132,IF(LEN(A133)=2,U15BB,U15BA),VLOOKUP(LEFT(A133,1),club,6,FALSE),FALSE))</f>
        <v>Casey Hawtin</v>
      </c>
      <c r="D133" s="20" t="str">
        <f t="shared" si="71"/>
        <v>Herts Phoenix</v>
      </c>
      <c r="E133" s="155">
        <v>5.49</v>
      </c>
      <c r="F133" s="146">
        <f>Decsheets!$V$5</f>
        <v>6</v>
      </c>
      <c r="G133" s="2"/>
      <c r="I133" s="22"/>
      <c r="J133" s="18" t="str">
        <f t="shared" ref="J133:Q139" si="112">IF($A133="","",IF(LEFT($A133,1)=J$12,$F133,""))</f>
        <v/>
      </c>
      <c r="K133" s="18" t="str">
        <f t="shared" si="112"/>
        <v/>
      </c>
      <c r="L133" s="18">
        <f t="shared" si="112"/>
        <v>6</v>
      </c>
      <c r="M133" s="18" t="str">
        <f t="shared" si="112"/>
        <v/>
      </c>
      <c r="N133" s="18" t="str">
        <f t="shared" si="112"/>
        <v/>
      </c>
      <c r="O133" s="18" t="str">
        <f t="shared" si="112"/>
        <v/>
      </c>
      <c r="P133" s="18" t="str">
        <f t="shared" si="112"/>
        <v/>
      </c>
      <c r="Q133" s="18" t="str">
        <f t="shared" si="112"/>
        <v/>
      </c>
      <c r="R133" s="18"/>
      <c r="S133" s="1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</row>
    <row r="134" spans="1:32" x14ac:dyDescent="0.35">
      <c r="A134" s="19" t="s">
        <v>432</v>
      </c>
      <c r="B134" s="77">
        <v>2</v>
      </c>
      <c r="C134" s="20" t="str">
        <f t="shared" si="111"/>
        <v>Nathan Hedges</v>
      </c>
      <c r="D134" s="20" t="str">
        <f t="shared" si="71"/>
        <v>Dacorum &amp; T</v>
      </c>
      <c r="E134" s="155">
        <v>5.29</v>
      </c>
      <c r="F134" s="146">
        <f>Decsheets!$V$6</f>
        <v>5</v>
      </c>
      <c r="G134" s="2"/>
      <c r="I134" s="22"/>
      <c r="J134" s="18" t="str">
        <f t="shared" si="112"/>
        <v/>
      </c>
      <c r="K134" s="18" t="str">
        <f t="shared" si="112"/>
        <v/>
      </c>
      <c r="L134" s="18" t="str">
        <f t="shared" si="112"/>
        <v/>
      </c>
      <c r="M134" s="18">
        <f t="shared" si="112"/>
        <v>5</v>
      </c>
      <c r="N134" s="18" t="str">
        <f t="shared" si="112"/>
        <v/>
      </c>
      <c r="O134" s="18" t="str">
        <f t="shared" si="112"/>
        <v/>
      </c>
      <c r="P134" s="18" t="str">
        <f t="shared" si="112"/>
        <v/>
      </c>
      <c r="Q134" s="18" t="str">
        <f t="shared" si="112"/>
        <v/>
      </c>
      <c r="R134" s="18"/>
      <c r="S134" s="1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</row>
    <row r="135" spans="1:32" x14ac:dyDescent="0.35">
      <c r="A135" s="19" t="s">
        <v>425</v>
      </c>
      <c r="B135" s="77">
        <v>3</v>
      </c>
      <c r="C135" s="20" t="str">
        <f t="shared" si="111"/>
        <v>Aryan Bhagawati</v>
      </c>
      <c r="D135" s="20" t="str">
        <f t="shared" si="71"/>
        <v>St Albans</v>
      </c>
      <c r="E135" s="155">
        <v>4.4400000000000004</v>
      </c>
      <c r="F135" s="146">
        <f>Decsheets!$V$7</f>
        <v>4</v>
      </c>
      <c r="G135" s="2"/>
      <c r="I135" s="22"/>
      <c r="J135" s="18">
        <f t="shared" si="112"/>
        <v>4</v>
      </c>
      <c r="K135" s="18" t="str">
        <f t="shared" si="112"/>
        <v/>
      </c>
      <c r="L135" s="18" t="str">
        <f t="shared" si="112"/>
        <v/>
      </c>
      <c r="M135" s="18" t="str">
        <f t="shared" si="112"/>
        <v/>
      </c>
      <c r="N135" s="18" t="str">
        <f t="shared" si="112"/>
        <v/>
      </c>
      <c r="O135" s="18" t="str">
        <f t="shared" si="112"/>
        <v/>
      </c>
      <c r="P135" s="18" t="str">
        <f t="shared" si="112"/>
        <v/>
      </c>
      <c r="Q135" s="18" t="str">
        <f t="shared" si="112"/>
        <v/>
      </c>
      <c r="R135" s="18"/>
      <c r="S135" s="1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</row>
    <row r="136" spans="1:32" x14ac:dyDescent="0.35">
      <c r="A136" s="19" t="s">
        <v>822</v>
      </c>
      <c r="B136" s="77" t="s">
        <v>23</v>
      </c>
      <c r="C136" s="20" t="str">
        <f t="shared" si="111"/>
        <v>Timi Ademyiwa</v>
      </c>
      <c r="D136" s="20" t="str">
        <f t="shared" si="71"/>
        <v>Watford</v>
      </c>
      <c r="E136" s="155">
        <v>4.18</v>
      </c>
      <c r="F136" s="146">
        <f>Decsheets!$V$8</f>
        <v>3</v>
      </c>
      <c r="G136" s="2"/>
      <c r="I136" s="22"/>
      <c r="J136" s="18" t="str">
        <f t="shared" si="112"/>
        <v/>
      </c>
      <c r="K136" s="18">
        <f t="shared" si="112"/>
        <v>3</v>
      </c>
      <c r="L136" s="18" t="str">
        <f t="shared" si="112"/>
        <v/>
      </c>
      <c r="M136" s="18" t="str">
        <f t="shared" si="112"/>
        <v/>
      </c>
      <c r="N136" s="18" t="str">
        <f t="shared" si="112"/>
        <v/>
      </c>
      <c r="O136" s="18" t="str">
        <f t="shared" si="112"/>
        <v/>
      </c>
      <c r="P136" s="18" t="str">
        <f t="shared" si="112"/>
        <v/>
      </c>
      <c r="Q136" s="18" t="str">
        <f t="shared" si="112"/>
        <v/>
      </c>
      <c r="R136" s="18"/>
      <c r="S136" s="1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</row>
    <row r="137" spans="1:32" x14ac:dyDescent="0.35">
      <c r="A137" s="19"/>
      <c r="B137" s="77" t="s">
        <v>24</v>
      </c>
      <c r="C137" s="20" t="str">
        <f t="shared" si="111"/>
        <v/>
      </c>
      <c r="D137" s="20" t="str">
        <f t="shared" si="71"/>
        <v/>
      </c>
      <c r="E137" s="155" t="s">
        <v>296</v>
      </c>
      <c r="F137" s="146">
        <f>Decsheets!$V$9</f>
        <v>2</v>
      </c>
      <c r="G137" s="2"/>
      <c r="I137" s="22"/>
      <c r="J137" s="18" t="str">
        <f t="shared" si="112"/>
        <v/>
      </c>
      <c r="K137" s="18" t="str">
        <f t="shared" si="112"/>
        <v/>
      </c>
      <c r="L137" s="18" t="str">
        <f t="shared" si="112"/>
        <v/>
      </c>
      <c r="M137" s="18" t="str">
        <f t="shared" si="112"/>
        <v/>
      </c>
      <c r="N137" s="18" t="str">
        <f t="shared" si="112"/>
        <v/>
      </c>
      <c r="O137" s="18" t="str">
        <f t="shared" si="112"/>
        <v/>
      </c>
      <c r="P137" s="18" t="str">
        <f t="shared" si="112"/>
        <v/>
      </c>
      <c r="Q137" s="18" t="str">
        <f t="shared" si="112"/>
        <v/>
      </c>
      <c r="R137" s="18"/>
      <c r="S137" s="1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</row>
    <row r="138" spans="1:32" x14ac:dyDescent="0.35">
      <c r="A138" s="19"/>
      <c r="B138" s="77" t="s">
        <v>25</v>
      </c>
      <c r="C138" s="20" t="str">
        <f t="shared" si="111"/>
        <v/>
      </c>
      <c r="D138" s="20" t="str">
        <f t="shared" si="71"/>
        <v/>
      </c>
      <c r="E138" s="155" t="s">
        <v>296</v>
      </c>
      <c r="F138" s="146">
        <f>Decsheets!$V$10</f>
        <v>1</v>
      </c>
      <c r="G138" s="2"/>
      <c r="I138" s="22"/>
      <c r="J138" s="18" t="str">
        <f t="shared" si="112"/>
        <v/>
      </c>
      <c r="K138" s="18" t="str">
        <f t="shared" si="112"/>
        <v/>
      </c>
      <c r="L138" s="18" t="str">
        <f t="shared" si="112"/>
        <v/>
      </c>
      <c r="M138" s="18" t="str">
        <f t="shared" si="112"/>
        <v/>
      </c>
      <c r="N138" s="18" t="str">
        <f t="shared" si="112"/>
        <v/>
      </c>
      <c r="O138" s="18" t="str">
        <f t="shared" si="112"/>
        <v/>
      </c>
      <c r="P138" s="18" t="str">
        <f t="shared" si="112"/>
        <v/>
      </c>
      <c r="Q138" s="18" t="str">
        <f t="shared" si="112"/>
        <v/>
      </c>
      <c r="R138" s="18"/>
      <c r="S138" s="1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</row>
    <row r="139" spans="1:32" x14ac:dyDescent="0.35">
      <c r="A139" s="19"/>
      <c r="B139" s="77">
        <v>7</v>
      </c>
      <c r="C139" s="20" t="str">
        <f t="shared" si="111"/>
        <v/>
      </c>
      <c r="D139" s="20" t="str">
        <f t="shared" si="71"/>
        <v/>
      </c>
      <c r="E139" s="155" t="s">
        <v>296</v>
      </c>
      <c r="F139" s="146">
        <v>1</v>
      </c>
      <c r="G139" s="2"/>
      <c r="I139" s="22"/>
      <c r="J139" s="18" t="str">
        <f t="shared" si="112"/>
        <v/>
      </c>
      <c r="K139" s="18" t="str">
        <f t="shared" si="112"/>
        <v/>
      </c>
      <c r="L139" s="18" t="str">
        <f t="shared" si="112"/>
        <v/>
      </c>
      <c r="M139" s="18" t="str">
        <f t="shared" si="112"/>
        <v/>
      </c>
      <c r="N139" s="18" t="str">
        <f t="shared" si="112"/>
        <v/>
      </c>
      <c r="O139" s="18" t="str">
        <f t="shared" si="112"/>
        <v/>
      </c>
      <c r="P139" s="18" t="str">
        <f t="shared" si="112"/>
        <v/>
      </c>
      <c r="Q139" s="18" t="str">
        <f t="shared" si="112"/>
        <v/>
      </c>
      <c r="R139" s="18">
        <f>SUM(Decsheets!$V$5:$V$12)-(SUM(J133:P139))</f>
        <v>3</v>
      </c>
      <c r="S139" s="1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</row>
    <row r="140" spans="1:32" s="2" customFormat="1" x14ac:dyDescent="0.35">
      <c r="A140" s="28" t="s">
        <v>8</v>
      </c>
      <c r="B140" s="76"/>
      <c r="C140" s="23" t="s">
        <v>98</v>
      </c>
      <c r="D140" s="26"/>
      <c r="E140" s="186" t="s">
        <v>296</v>
      </c>
      <c r="F140" s="144"/>
      <c r="H140"/>
      <c r="I140" s="12"/>
      <c r="J140" s="18"/>
      <c r="K140" s="18"/>
      <c r="L140" s="18"/>
      <c r="M140" s="18"/>
      <c r="N140" s="18"/>
      <c r="O140" s="18"/>
      <c r="P140" s="18"/>
      <c r="Q140" s="18"/>
      <c r="R140" s="18"/>
      <c r="S140" s="12" t="s">
        <v>38</v>
      </c>
    </row>
    <row r="141" spans="1:32" x14ac:dyDescent="0.35">
      <c r="A141" s="19" t="s">
        <v>821</v>
      </c>
      <c r="B141" s="77">
        <v>1</v>
      </c>
      <c r="C141" s="20" t="str">
        <f t="shared" ref="C141:C147" si="113">IF(A141="","",VLOOKUP($A$140,IF(LEN(A141)=2,U15BB,U15BA),VLOOKUP(LEFT(A141,1),club,6,FALSE),FALSE))</f>
        <v>Alexander Justin</v>
      </c>
      <c r="D141" s="20" t="str">
        <f t="shared" si="71"/>
        <v>Herts Phoenix</v>
      </c>
      <c r="E141" s="155">
        <v>4.45</v>
      </c>
      <c r="F141" s="146">
        <f>Decsheets!$V$5</f>
        <v>6</v>
      </c>
      <c r="G141" s="2"/>
      <c r="I141" s="22"/>
      <c r="J141" s="18" t="str">
        <f t="shared" ref="J141:Q147" si="114">IF($A141="","",IF(LEFT($A141,1)=J$12,$F141,""))</f>
        <v/>
      </c>
      <c r="K141" s="18" t="str">
        <f t="shared" si="114"/>
        <v/>
      </c>
      <c r="L141" s="18">
        <f t="shared" si="114"/>
        <v>6</v>
      </c>
      <c r="M141" s="18" t="str">
        <f t="shared" si="114"/>
        <v/>
      </c>
      <c r="N141" s="18" t="str">
        <f t="shared" si="114"/>
        <v/>
      </c>
      <c r="O141" s="18" t="str">
        <f t="shared" si="114"/>
        <v/>
      </c>
      <c r="P141" s="18" t="str">
        <f t="shared" si="114"/>
        <v/>
      </c>
      <c r="Q141" s="18" t="str">
        <f t="shared" si="114"/>
        <v/>
      </c>
      <c r="R141" s="18"/>
      <c r="S141" s="1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</row>
    <row r="142" spans="1:32" x14ac:dyDescent="0.35">
      <c r="A142" s="19" t="s">
        <v>825</v>
      </c>
      <c r="B142" s="77">
        <v>2</v>
      </c>
      <c r="C142" s="20" t="str">
        <f t="shared" si="113"/>
        <v>Dylan Winfield</v>
      </c>
      <c r="D142" s="20" t="str">
        <f t="shared" si="71"/>
        <v>Dacorum &amp; T</v>
      </c>
      <c r="E142" s="155">
        <v>4.4000000000000004</v>
      </c>
      <c r="F142" s="146">
        <f>Decsheets!$V$6</f>
        <v>5</v>
      </c>
      <c r="G142" s="2"/>
      <c r="I142" s="22"/>
      <c r="J142" s="18" t="str">
        <f t="shared" si="114"/>
        <v/>
      </c>
      <c r="K142" s="18" t="str">
        <f t="shared" si="114"/>
        <v/>
      </c>
      <c r="L142" s="18" t="str">
        <f t="shared" si="114"/>
        <v/>
      </c>
      <c r="M142" s="18">
        <f t="shared" si="114"/>
        <v>5</v>
      </c>
      <c r="N142" s="18" t="str">
        <f t="shared" si="114"/>
        <v/>
      </c>
      <c r="O142" s="18" t="str">
        <f t="shared" si="114"/>
        <v/>
      </c>
      <c r="P142" s="18" t="str">
        <f t="shared" si="114"/>
        <v/>
      </c>
      <c r="Q142" s="18" t="str">
        <f t="shared" si="114"/>
        <v/>
      </c>
      <c r="R142" s="18"/>
      <c r="S142" s="1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</row>
    <row r="143" spans="1:32" x14ac:dyDescent="0.35">
      <c r="A143" s="19" t="s">
        <v>823</v>
      </c>
      <c r="B143" s="77">
        <v>3</v>
      </c>
      <c r="C143" s="20" t="str">
        <f t="shared" si="113"/>
        <v>Theo Price</v>
      </c>
      <c r="D143" s="20" t="str">
        <f t="shared" si="71"/>
        <v>St Albans</v>
      </c>
      <c r="E143" s="155">
        <v>4.05</v>
      </c>
      <c r="F143" s="146">
        <f>Decsheets!$V$7</f>
        <v>4</v>
      </c>
      <c r="G143" s="2"/>
      <c r="I143" s="22"/>
      <c r="J143" s="18">
        <f t="shared" si="114"/>
        <v>4</v>
      </c>
      <c r="K143" s="18" t="str">
        <f t="shared" si="114"/>
        <v/>
      </c>
      <c r="L143" s="18" t="str">
        <f t="shared" si="114"/>
        <v/>
      </c>
      <c r="M143" s="18" t="str">
        <f t="shared" si="114"/>
        <v/>
      </c>
      <c r="N143" s="18" t="str">
        <f t="shared" si="114"/>
        <v/>
      </c>
      <c r="O143" s="18" t="str">
        <f t="shared" si="114"/>
        <v/>
      </c>
      <c r="P143" s="18" t="str">
        <f t="shared" si="114"/>
        <v/>
      </c>
      <c r="Q143" s="18" t="str">
        <f t="shared" si="114"/>
        <v/>
      </c>
      <c r="R143" s="18"/>
      <c r="S143" s="1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</row>
    <row r="144" spans="1:32" x14ac:dyDescent="0.35">
      <c r="A144" s="19" t="s">
        <v>428</v>
      </c>
      <c r="B144" s="77" t="s">
        <v>23</v>
      </c>
      <c r="C144" s="20" t="str">
        <f t="shared" si="113"/>
        <v>James Ingham</v>
      </c>
      <c r="D144" s="20" t="str">
        <f t="shared" si="71"/>
        <v>Watford</v>
      </c>
      <c r="E144" s="155">
        <v>3.92</v>
      </c>
      <c r="F144" s="146">
        <f>Decsheets!$V$8</f>
        <v>3</v>
      </c>
      <c r="G144" s="2"/>
      <c r="I144" s="22"/>
      <c r="J144" s="18" t="str">
        <f t="shared" si="114"/>
        <v/>
      </c>
      <c r="K144" s="18">
        <f t="shared" si="114"/>
        <v>3</v>
      </c>
      <c r="L144" s="18" t="str">
        <f t="shared" si="114"/>
        <v/>
      </c>
      <c r="M144" s="18" t="str">
        <f t="shared" si="114"/>
        <v/>
      </c>
      <c r="N144" s="18" t="str">
        <f t="shared" si="114"/>
        <v/>
      </c>
      <c r="O144" s="18" t="str">
        <f t="shared" si="114"/>
        <v/>
      </c>
      <c r="P144" s="18" t="str">
        <f t="shared" si="114"/>
        <v/>
      </c>
      <c r="Q144" s="18" t="str">
        <f t="shared" si="114"/>
        <v/>
      </c>
      <c r="R144" s="18"/>
      <c r="S144" s="1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</row>
    <row r="145" spans="1:32" x14ac:dyDescent="0.35">
      <c r="A145" s="19"/>
      <c r="B145" s="77" t="s">
        <v>24</v>
      </c>
      <c r="C145" s="20" t="str">
        <f t="shared" si="113"/>
        <v/>
      </c>
      <c r="D145" s="20" t="str">
        <f t="shared" si="71"/>
        <v/>
      </c>
      <c r="E145" s="155" t="s">
        <v>296</v>
      </c>
      <c r="F145" s="146">
        <f>Decsheets!$V$9</f>
        <v>2</v>
      </c>
      <c r="G145" s="2"/>
      <c r="I145" s="22"/>
      <c r="J145" s="18" t="str">
        <f t="shared" si="114"/>
        <v/>
      </c>
      <c r="K145" s="18" t="str">
        <f t="shared" si="114"/>
        <v/>
      </c>
      <c r="L145" s="18" t="str">
        <f t="shared" si="114"/>
        <v/>
      </c>
      <c r="M145" s="18" t="str">
        <f t="shared" si="114"/>
        <v/>
      </c>
      <c r="N145" s="18" t="str">
        <f t="shared" si="114"/>
        <v/>
      </c>
      <c r="O145" s="18" t="str">
        <f t="shared" si="114"/>
        <v/>
      </c>
      <c r="P145" s="18" t="str">
        <f t="shared" si="114"/>
        <v/>
      </c>
      <c r="Q145" s="18" t="str">
        <f t="shared" si="114"/>
        <v/>
      </c>
      <c r="R145" s="18"/>
      <c r="S145" s="1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</row>
    <row r="146" spans="1:32" x14ac:dyDescent="0.35">
      <c r="A146" s="19"/>
      <c r="B146" s="77" t="s">
        <v>25</v>
      </c>
      <c r="C146" s="20" t="str">
        <f t="shared" si="113"/>
        <v/>
      </c>
      <c r="D146" s="20" t="str">
        <f t="shared" si="71"/>
        <v/>
      </c>
      <c r="E146" s="155" t="s">
        <v>296</v>
      </c>
      <c r="F146" s="146">
        <f>Decsheets!$V$10</f>
        <v>1</v>
      </c>
      <c r="G146" s="2"/>
      <c r="I146" s="22"/>
      <c r="J146" s="18" t="str">
        <f t="shared" si="114"/>
        <v/>
      </c>
      <c r="K146" s="18" t="str">
        <f t="shared" si="114"/>
        <v/>
      </c>
      <c r="L146" s="18" t="str">
        <f t="shared" si="114"/>
        <v/>
      </c>
      <c r="M146" s="18" t="str">
        <f t="shared" si="114"/>
        <v/>
      </c>
      <c r="N146" s="18" t="str">
        <f t="shared" si="114"/>
        <v/>
      </c>
      <c r="O146" s="18" t="str">
        <f t="shared" si="114"/>
        <v/>
      </c>
      <c r="P146" s="18" t="str">
        <f t="shared" si="114"/>
        <v/>
      </c>
      <c r="Q146" s="18" t="str">
        <f t="shared" si="114"/>
        <v/>
      </c>
      <c r="R146" s="18"/>
      <c r="S146" s="1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</row>
    <row r="147" spans="1:32" x14ac:dyDescent="0.35">
      <c r="A147" s="19"/>
      <c r="B147" s="77">
        <v>7</v>
      </c>
      <c r="C147" s="20" t="str">
        <f t="shared" si="113"/>
        <v/>
      </c>
      <c r="D147" s="20" t="str">
        <f t="shared" si="71"/>
        <v/>
      </c>
      <c r="E147" s="155" t="s">
        <v>296</v>
      </c>
      <c r="F147" s="146">
        <v>1</v>
      </c>
      <c r="G147" s="2"/>
      <c r="I147" s="22"/>
      <c r="J147" s="18" t="str">
        <f t="shared" si="114"/>
        <v/>
      </c>
      <c r="K147" s="18" t="str">
        <f t="shared" si="114"/>
        <v/>
      </c>
      <c r="L147" s="18" t="str">
        <f t="shared" si="114"/>
        <v/>
      </c>
      <c r="M147" s="18" t="str">
        <f t="shared" si="114"/>
        <v/>
      </c>
      <c r="N147" s="18" t="str">
        <f t="shared" si="114"/>
        <v/>
      </c>
      <c r="O147" s="18" t="str">
        <f t="shared" si="114"/>
        <v/>
      </c>
      <c r="P147" s="18" t="str">
        <f t="shared" si="114"/>
        <v/>
      </c>
      <c r="Q147" s="18" t="str">
        <f t="shared" si="114"/>
        <v/>
      </c>
      <c r="R147" s="18">
        <f>SUM(Decsheets!$V$5:$V$12)-(SUM(J141:P147))</f>
        <v>3</v>
      </c>
      <c r="S147" s="1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</row>
    <row r="148" spans="1:32" s="2" customFormat="1" x14ac:dyDescent="0.35">
      <c r="A148" s="28" t="s">
        <v>10</v>
      </c>
      <c r="B148" s="76"/>
      <c r="C148" s="23" t="s">
        <v>99</v>
      </c>
      <c r="D148" s="26"/>
      <c r="E148" s="186" t="s">
        <v>296</v>
      </c>
      <c r="F148" s="144"/>
      <c r="G148" s="12"/>
      <c r="H148"/>
      <c r="I148" s="12"/>
      <c r="J148" s="18"/>
      <c r="K148" s="18"/>
      <c r="L148" s="18"/>
      <c r="M148" s="18"/>
      <c r="N148" s="18"/>
      <c r="O148" s="18"/>
      <c r="P148" s="18"/>
      <c r="Q148" s="18"/>
      <c r="R148" s="18"/>
      <c r="S148" s="12" t="s">
        <v>41</v>
      </c>
    </row>
    <row r="149" spans="1:32" x14ac:dyDescent="0.35">
      <c r="A149" s="19" t="s">
        <v>825</v>
      </c>
      <c r="B149" s="77">
        <v>1</v>
      </c>
      <c r="C149" s="20" t="str">
        <f t="shared" ref="C149:C155" si="115">IF(A149="","",VLOOKUP($A$148,IF(LEN(A149)=2,U15BB,U15BA),VLOOKUP(LEFT(A149,1),club,6,FALSE),FALSE))</f>
        <v>Noah Franklin</v>
      </c>
      <c r="D149" s="20" t="str">
        <f t="shared" ref="D149:D197" si="116">IF(A149="","",VLOOKUP(LEFT(A149,1),club,2,FALSE))</f>
        <v>Dacorum &amp; T</v>
      </c>
      <c r="E149" s="155">
        <v>11.19</v>
      </c>
      <c r="F149" s="146">
        <f>Decsheets!$V$5</f>
        <v>6</v>
      </c>
      <c r="G149" s="12"/>
      <c r="I149" s="22"/>
      <c r="J149" s="18" t="str">
        <f t="shared" ref="J149:Q155" si="117">IF($A149="","",IF(LEFT($A149,1)=J$12,$F149,""))</f>
        <v/>
      </c>
      <c r="K149" s="18" t="str">
        <f t="shared" si="117"/>
        <v/>
      </c>
      <c r="L149" s="18" t="str">
        <f t="shared" si="117"/>
        <v/>
      </c>
      <c r="M149" s="18">
        <f t="shared" si="117"/>
        <v>6</v>
      </c>
      <c r="N149" s="18" t="str">
        <f t="shared" si="117"/>
        <v/>
      </c>
      <c r="O149" s="18" t="str">
        <f t="shared" si="117"/>
        <v/>
      </c>
      <c r="P149" s="18" t="str">
        <f t="shared" si="117"/>
        <v/>
      </c>
      <c r="Q149" s="18" t="str">
        <f t="shared" si="117"/>
        <v/>
      </c>
      <c r="R149" s="18"/>
      <c r="S149" s="1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</row>
    <row r="150" spans="1:32" x14ac:dyDescent="0.35">
      <c r="A150" s="19" t="s">
        <v>430</v>
      </c>
      <c r="B150" s="77">
        <v>2</v>
      </c>
      <c r="C150" s="20" t="str">
        <f t="shared" si="115"/>
        <v>Casey Hawtin</v>
      </c>
      <c r="D150" s="20" t="str">
        <f t="shared" si="116"/>
        <v>Herts Phoenix</v>
      </c>
      <c r="E150" s="155">
        <v>9.1300000000000008</v>
      </c>
      <c r="F150" s="146">
        <f>Decsheets!$V$6</f>
        <v>5</v>
      </c>
      <c r="G150" s="12"/>
      <c r="I150" s="22"/>
      <c r="J150" s="18" t="str">
        <f t="shared" si="117"/>
        <v/>
      </c>
      <c r="K150" s="18" t="str">
        <f t="shared" si="117"/>
        <v/>
      </c>
      <c r="L150" s="18">
        <f t="shared" si="117"/>
        <v>5</v>
      </c>
      <c r="M150" s="18" t="str">
        <f t="shared" si="117"/>
        <v/>
      </c>
      <c r="N150" s="18" t="str">
        <f t="shared" si="117"/>
        <v/>
      </c>
      <c r="O150" s="18" t="str">
        <f t="shared" si="117"/>
        <v/>
      </c>
      <c r="P150" s="18" t="str">
        <f t="shared" si="117"/>
        <v/>
      </c>
      <c r="Q150" s="18" t="str">
        <f t="shared" si="117"/>
        <v/>
      </c>
      <c r="R150" s="18"/>
      <c r="S150" s="1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</row>
    <row r="151" spans="1:32" x14ac:dyDescent="0.35">
      <c r="A151" s="19" t="s">
        <v>434</v>
      </c>
      <c r="B151" s="77">
        <v>3</v>
      </c>
      <c r="C151" s="20" t="str">
        <f t="shared" si="115"/>
        <v>Oscar Roncarati</v>
      </c>
      <c r="D151" s="20" t="str">
        <f t="shared" si="116"/>
        <v>Shaftesbury</v>
      </c>
      <c r="E151" s="155">
        <v>8.07</v>
      </c>
      <c r="F151" s="146">
        <f>Decsheets!$V$7</f>
        <v>4</v>
      </c>
      <c r="G151" s="12"/>
      <c r="I151" s="22"/>
      <c r="J151" s="18" t="str">
        <f t="shared" si="117"/>
        <v/>
      </c>
      <c r="K151" s="18" t="str">
        <f t="shared" si="117"/>
        <v/>
      </c>
      <c r="L151" s="18" t="str">
        <f t="shared" si="117"/>
        <v/>
      </c>
      <c r="M151" s="18" t="str">
        <f t="shared" si="117"/>
        <v/>
      </c>
      <c r="N151" s="18">
        <f t="shared" si="117"/>
        <v>4</v>
      </c>
      <c r="O151" s="18" t="str">
        <f t="shared" si="117"/>
        <v/>
      </c>
      <c r="P151" s="18" t="str">
        <f t="shared" si="117"/>
        <v/>
      </c>
      <c r="Q151" s="18" t="str">
        <f t="shared" si="117"/>
        <v/>
      </c>
      <c r="R151" s="18"/>
      <c r="S151" s="1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</row>
    <row r="152" spans="1:32" x14ac:dyDescent="0.35">
      <c r="A152" s="19" t="s">
        <v>428</v>
      </c>
      <c r="B152" s="77" t="s">
        <v>23</v>
      </c>
      <c r="C152" s="20" t="str">
        <f t="shared" si="115"/>
        <v>Kamsi Okolo</v>
      </c>
      <c r="D152" s="20" t="str">
        <f t="shared" si="116"/>
        <v>Watford</v>
      </c>
      <c r="E152" s="155">
        <v>7.62</v>
      </c>
      <c r="F152" s="146">
        <f>Decsheets!$V$8</f>
        <v>3</v>
      </c>
      <c r="G152" s="12"/>
      <c r="I152" s="22"/>
      <c r="J152" s="18" t="str">
        <f t="shared" si="117"/>
        <v/>
      </c>
      <c r="K152" s="18">
        <f t="shared" si="117"/>
        <v>3</v>
      </c>
      <c r="L152" s="18" t="str">
        <f t="shared" si="117"/>
        <v/>
      </c>
      <c r="M152" s="18" t="str">
        <f t="shared" si="117"/>
        <v/>
      </c>
      <c r="N152" s="18" t="str">
        <f t="shared" si="117"/>
        <v/>
      </c>
      <c r="O152" s="18" t="str">
        <f t="shared" si="117"/>
        <v/>
      </c>
      <c r="P152" s="18" t="str">
        <f t="shared" si="117"/>
        <v/>
      </c>
      <c r="Q152" s="18" t="str">
        <f t="shared" si="117"/>
        <v/>
      </c>
      <c r="R152" s="18"/>
      <c r="S152" s="1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</row>
    <row r="153" spans="1:32" x14ac:dyDescent="0.35">
      <c r="A153" s="19"/>
      <c r="B153" s="77" t="s">
        <v>24</v>
      </c>
      <c r="C153" s="20" t="str">
        <f t="shared" si="115"/>
        <v/>
      </c>
      <c r="D153" s="20" t="str">
        <f t="shared" si="116"/>
        <v/>
      </c>
      <c r="E153" s="155" t="s">
        <v>296</v>
      </c>
      <c r="F153" s="146">
        <f>Decsheets!$V$9</f>
        <v>2</v>
      </c>
      <c r="G153" s="12"/>
      <c r="I153" s="22"/>
      <c r="J153" s="18" t="str">
        <f t="shared" si="117"/>
        <v/>
      </c>
      <c r="K153" s="18" t="str">
        <f t="shared" si="117"/>
        <v/>
      </c>
      <c r="L153" s="18" t="str">
        <f t="shared" si="117"/>
        <v/>
      </c>
      <c r="M153" s="18" t="str">
        <f t="shared" si="117"/>
        <v/>
      </c>
      <c r="N153" s="18" t="str">
        <f t="shared" si="117"/>
        <v/>
      </c>
      <c r="O153" s="18" t="str">
        <f t="shared" si="117"/>
        <v/>
      </c>
      <c r="P153" s="18" t="str">
        <f t="shared" si="117"/>
        <v/>
      </c>
      <c r="Q153" s="18" t="str">
        <f t="shared" si="117"/>
        <v/>
      </c>
      <c r="R153" s="18"/>
      <c r="S153" s="1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</row>
    <row r="154" spans="1:32" x14ac:dyDescent="0.35">
      <c r="A154" s="19"/>
      <c r="B154" s="77" t="s">
        <v>25</v>
      </c>
      <c r="C154" s="20" t="str">
        <f t="shared" si="115"/>
        <v/>
      </c>
      <c r="D154" s="20" t="str">
        <f t="shared" si="116"/>
        <v/>
      </c>
      <c r="E154" s="155" t="s">
        <v>296</v>
      </c>
      <c r="F154" s="146">
        <f>Decsheets!$V$10</f>
        <v>1</v>
      </c>
      <c r="G154" s="12"/>
      <c r="I154" s="22"/>
      <c r="J154" s="18" t="str">
        <f t="shared" si="117"/>
        <v/>
      </c>
      <c r="K154" s="18" t="str">
        <f t="shared" si="117"/>
        <v/>
      </c>
      <c r="L154" s="18" t="str">
        <f t="shared" si="117"/>
        <v/>
      </c>
      <c r="M154" s="18" t="str">
        <f t="shared" si="117"/>
        <v/>
      </c>
      <c r="N154" s="18" t="str">
        <f t="shared" si="117"/>
        <v/>
      </c>
      <c r="O154" s="18" t="str">
        <f t="shared" si="117"/>
        <v/>
      </c>
      <c r="P154" s="18" t="str">
        <f t="shared" si="117"/>
        <v/>
      </c>
      <c r="Q154" s="18" t="str">
        <f t="shared" si="117"/>
        <v/>
      </c>
      <c r="R154" s="18"/>
      <c r="S154" s="1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</row>
    <row r="155" spans="1:32" x14ac:dyDescent="0.35">
      <c r="A155" s="19"/>
      <c r="B155" s="77">
        <v>7</v>
      </c>
      <c r="C155" s="20" t="str">
        <f t="shared" si="115"/>
        <v/>
      </c>
      <c r="D155" s="20" t="str">
        <f t="shared" si="116"/>
        <v/>
      </c>
      <c r="E155" s="155" t="s">
        <v>296</v>
      </c>
      <c r="F155" s="146">
        <v>1</v>
      </c>
      <c r="G155" s="12"/>
      <c r="I155" s="22"/>
      <c r="J155" s="18" t="str">
        <f t="shared" si="117"/>
        <v/>
      </c>
      <c r="K155" s="18" t="str">
        <f t="shared" si="117"/>
        <v/>
      </c>
      <c r="L155" s="18" t="str">
        <f t="shared" si="117"/>
        <v/>
      </c>
      <c r="M155" s="18" t="str">
        <f t="shared" si="117"/>
        <v/>
      </c>
      <c r="N155" s="18" t="str">
        <f t="shared" si="117"/>
        <v/>
      </c>
      <c r="O155" s="18" t="str">
        <f t="shared" si="117"/>
        <v/>
      </c>
      <c r="P155" s="18" t="str">
        <f t="shared" si="117"/>
        <v/>
      </c>
      <c r="Q155" s="18" t="str">
        <f t="shared" si="117"/>
        <v/>
      </c>
      <c r="R155" s="18">
        <f>SUM(Decsheets!$V$5:$V$12)-(SUM(J149:P155))</f>
        <v>3</v>
      </c>
      <c r="S155" s="1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</row>
    <row r="156" spans="1:32" s="2" customFormat="1" x14ac:dyDescent="0.35">
      <c r="A156" s="28" t="s">
        <v>10</v>
      </c>
      <c r="B156" s="76"/>
      <c r="C156" s="23" t="s">
        <v>100</v>
      </c>
      <c r="D156" s="26"/>
      <c r="E156" s="186" t="s">
        <v>296</v>
      </c>
      <c r="F156" s="144"/>
      <c r="G156" s="12"/>
      <c r="H156"/>
      <c r="I156" s="12"/>
      <c r="J156" s="18"/>
      <c r="K156" s="18"/>
      <c r="L156" s="18"/>
      <c r="M156" s="18"/>
      <c r="N156" s="18"/>
      <c r="O156" s="18"/>
      <c r="P156" s="18"/>
      <c r="Q156" s="18"/>
      <c r="R156" s="18"/>
      <c r="S156" s="12" t="s">
        <v>42</v>
      </c>
    </row>
    <row r="157" spans="1:32" x14ac:dyDescent="0.35">
      <c r="A157" s="19" t="s">
        <v>432</v>
      </c>
      <c r="B157" s="77">
        <v>1</v>
      </c>
      <c r="C157" s="20" t="str">
        <f t="shared" ref="C157:C163" si="118">IF(A157="","",VLOOKUP($A$156,IF(LEN(A157)=2,U15BB,U15BA),VLOOKUP(LEFT(A157,1),club,6,FALSE),FALSE))</f>
        <v>Godwin Mutanda</v>
      </c>
      <c r="D157" s="20" t="str">
        <f t="shared" si="116"/>
        <v>Dacorum &amp; T</v>
      </c>
      <c r="E157" s="155">
        <v>10</v>
      </c>
      <c r="F157" s="146">
        <f>Decsheets!$V$5</f>
        <v>6</v>
      </c>
      <c r="G157" s="12"/>
      <c r="I157" s="22"/>
      <c r="J157" s="18" t="str">
        <f t="shared" ref="J157:Q163" si="119">IF($A157="","",IF(LEFT($A157,1)=J$12,$F157,""))</f>
        <v/>
      </c>
      <c r="K157" s="18" t="str">
        <f t="shared" si="119"/>
        <v/>
      </c>
      <c r="L157" s="18" t="str">
        <f t="shared" si="119"/>
        <v/>
      </c>
      <c r="M157" s="18">
        <f t="shared" si="119"/>
        <v>6</v>
      </c>
      <c r="N157" s="18" t="str">
        <f t="shared" si="119"/>
        <v/>
      </c>
      <c r="O157" s="18" t="str">
        <f t="shared" si="119"/>
        <v/>
      </c>
      <c r="P157" s="18" t="str">
        <f t="shared" si="119"/>
        <v/>
      </c>
      <c r="Q157" s="18" t="str">
        <f t="shared" si="119"/>
        <v/>
      </c>
      <c r="R157" s="18"/>
      <c r="S157" s="1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</row>
    <row r="158" spans="1:32" x14ac:dyDescent="0.35">
      <c r="A158" s="19" t="s">
        <v>824</v>
      </c>
      <c r="B158" s="77">
        <v>2</v>
      </c>
      <c r="C158" s="20" t="str">
        <f t="shared" si="118"/>
        <v>Jacob Clement</v>
      </c>
      <c r="D158" s="20" t="str">
        <f t="shared" si="116"/>
        <v>Shaftesbury</v>
      </c>
      <c r="E158" s="155">
        <v>6.77</v>
      </c>
      <c r="F158" s="146">
        <f>Decsheets!$V$6</f>
        <v>5</v>
      </c>
      <c r="G158" s="12"/>
      <c r="I158" s="22"/>
      <c r="J158" s="18" t="str">
        <f t="shared" si="119"/>
        <v/>
      </c>
      <c r="K158" s="18" t="str">
        <f t="shared" si="119"/>
        <v/>
      </c>
      <c r="L158" s="18" t="str">
        <f t="shared" si="119"/>
        <v/>
      </c>
      <c r="M158" s="18" t="str">
        <f t="shared" si="119"/>
        <v/>
      </c>
      <c r="N158" s="18">
        <f t="shared" si="119"/>
        <v>5</v>
      </c>
      <c r="O158" s="18" t="str">
        <f t="shared" si="119"/>
        <v/>
      </c>
      <c r="P158" s="18" t="str">
        <f t="shared" si="119"/>
        <v/>
      </c>
      <c r="Q158" s="18" t="str">
        <f t="shared" si="119"/>
        <v/>
      </c>
      <c r="R158" s="18"/>
      <c r="S158" s="1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</row>
    <row r="159" spans="1:32" x14ac:dyDescent="0.35">
      <c r="A159" s="19" t="s">
        <v>821</v>
      </c>
      <c r="B159" s="77">
        <v>3</v>
      </c>
      <c r="C159" s="20" t="str">
        <f t="shared" si="118"/>
        <v>Benjamin Dorman</v>
      </c>
      <c r="D159" s="20" t="str">
        <f t="shared" si="116"/>
        <v>Herts Phoenix</v>
      </c>
      <c r="E159" s="155">
        <v>5.73</v>
      </c>
      <c r="F159" s="146">
        <f>Decsheets!$V$7</f>
        <v>4</v>
      </c>
      <c r="G159" s="12"/>
      <c r="I159" s="22"/>
      <c r="J159" s="18" t="str">
        <f t="shared" si="119"/>
        <v/>
      </c>
      <c r="K159" s="18" t="str">
        <f t="shared" si="119"/>
        <v/>
      </c>
      <c r="L159" s="18">
        <f t="shared" si="119"/>
        <v>4</v>
      </c>
      <c r="M159" s="18" t="str">
        <f t="shared" si="119"/>
        <v/>
      </c>
      <c r="N159" s="18" t="str">
        <f t="shared" si="119"/>
        <v/>
      </c>
      <c r="O159" s="18" t="str">
        <f t="shared" si="119"/>
        <v/>
      </c>
      <c r="P159" s="18" t="str">
        <f t="shared" si="119"/>
        <v/>
      </c>
      <c r="Q159" s="18" t="str">
        <f t="shared" si="119"/>
        <v/>
      </c>
      <c r="R159" s="18"/>
      <c r="S159" s="1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</row>
    <row r="160" spans="1:32" x14ac:dyDescent="0.35">
      <c r="A160" s="19"/>
      <c r="B160" s="77" t="s">
        <v>23</v>
      </c>
      <c r="C160" s="20" t="str">
        <f t="shared" si="118"/>
        <v/>
      </c>
      <c r="D160" s="20" t="str">
        <f t="shared" si="116"/>
        <v/>
      </c>
      <c r="E160" s="155" t="s">
        <v>296</v>
      </c>
      <c r="F160" s="146">
        <f>Decsheets!$V$8</f>
        <v>3</v>
      </c>
      <c r="G160" s="12"/>
      <c r="I160" s="22"/>
      <c r="J160" s="18" t="str">
        <f t="shared" si="119"/>
        <v/>
      </c>
      <c r="K160" s="18" t="str">
        <f t="shared" si="119"/>
        <v/>
      </c>
      <c r="L160" s="18" t="str">
        <f t="shared" si="119"/>
        <v/>
      </c>
      <c r="M160" s="18" t="str">
        <f t="shared" si="119"/>
        <v/>
      </c>
      <c r="N160" s="18" t="str">
        <f t="shared" si="119"/>
        <v/>
      </c>
      <c r="O160" s="18" t="str">
        <f t="shared" si="119"/>
        <v/>
      </c>
      <c r="P160" s="18" t="str">
        <f t="shared" si="119"/>
        <v/>
      </c>
      <c r="Q160" s="18" t="str">
        <f t="shared" si="119"/>
        <v/>
      </c>
      <c r="R160" s="18"/>
      <c r="S160" s="1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</row>
    <row r="161" spans="1:32" x14ac:dyDescent="0.35">
      <c r="A161" s="19"/>
      <c r="B161" s="77" t="s">
        <v>24</v>
      </c>
      <c r="C161" s="20" t="str">
        <f t="shared" si="118"/>
        <v/>
      </c>
      <c r="D161" s="20" t="str">
        <f t="shared" si="116"/>
        <v/>
      </c>
      <c r="E161" s="155" t="s">
        <v>296</v>
      </c>
      <c r="F161" s="146">
        <f>Decsheets!$V$9</f>
        <v>2</v>
      </c>
      <c r="G161" s="12"/>
      <c r="I161" s="22"/>
      <c r="J161" s="18" t="str">
        <f t="shared" si="119"/>
        <v/>
      </c>
      <c r="K161" s="18" t="str">
        <f t="shared" si="119"/>
        <v/>
      </c>
      <c r="L161" s="18" t="str">
        <f t="shared" si="119"/>
        <v/>
      </c>
      <c r="M161" s="18" t="str">
        <f t="shared" si="119"/>
        <v/>
      </c>
      <c r="N161" s="18" t="str">
        <f t="shared" si="119"/>
        <v/>
      </c>
      <c r="O161" s="18" t="str">
        <f t="shared" si="119"/>
        <v/>
      </c>
      <c r="P161" s="18" t="str">
        <f t="shared" si="119"/>
        <v/>
      </c>
      <c r="Q161" s="18" t="str">
        <f t="shared" si="119"/>
        <v/>
      </c>
      <c r="R161" s="18"/>
      <c r="S161" s="1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</row>
    <row r="162" spans="1:32" x14ac:dyDescent="0.35">
      <c r="A162" s="19"/>
      <c r="B162" s="77" t="s">
        <v>25</v>
      </c>
      <c r="C162" s="20" t="str">
        <f t="shared" si="118"/>
        <v/>
      </c>
      <c r="D162" s="20" t="str">
        <f t="shared" si="116"/>
        <v/>
      </c>
      <c r="E162" s="155" t="s">
        <v>296</v>
      </c>
      <c r="F162" s="146">
        <f>Decsheets!$V$10</f>
        <v>1</v>
      </c>
      <c r="G162" s="12"/>
      <c r="I162" s="22"/>
      <c r="J162" s="18" t="str">
        <f t="shared" si="119"/>
        <v/>
      </c>
      <c r="K162" s="18" t="str">
        <f t="shared" si="119"/>
        <v/>
      </c>
      <c r="L162" s="18" t="str">
        <f t="shared" si="119"/>
        <v/>
      </c>
      <c r="M162" s="18" t="str">
        <f t="shared" si="119"/>
        <v/>
      </c>
      <c r="N162" s="18" t="str">
        <f t="shared" si="119"/>
        <v/>
      </c>
      <c r="O162" s="18" t="str">
        <f t="shared" si="119"/>
        <v/>
      </c>
      <c r="P162" s="18" t="str">
        <f t="shared" si="119"/>
        <v/>
      </c>
      <c r="Q162" s="18" t="str">
        <f t="shared" si="119"/>
        <v/>
      </c>
      <c r="R162" s="18"/>
      <c r="S162" s="1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</row>
    <row r="163" spans="1:32" x14ac:dyDescent="0.35">
      <c r="A163" s="19"/>
      <c r="B163" s="77">
        <v>7</v>
      </c>
      <c r="C163" s="20" t="str">
        <f t="shared" si="118"/>
        <v/>
      </c>
      <c r="D163" s="20" t="str">
        <f t="shared" si="116"/>
        <v/>
      </c>
      <c r="E163" s="155" t="s">
        <v>296</v>
      </c>
      <c r="F163" s="146">
        <v>1</v>
      </c>
      <c r="G163" s="12"/>
      <c r="I163" s="22"/>
      <c r="J163" s="18" t="str">
        <f t="shared" si="119"/>
        <v/>
      </c>
      <c r="K163" s="18" t="str">
        <f t="shared" si="119"/>
        <v/>
      </c>
      <c r="L163" s="18" t="str">
        <f t="shared" si="119"/>
        <v/>
      </c>
      <c r="M163" s="18" t="str">
        <f t="shared" si="119"/>
        <v/>
      </c>
      <c r="N163" s="18" t="str">
        <f t="shared" si="119"/>
        <v/>
      </c>
      <c r="O163" s="18" t="str">
        <f t="shared" si="119"/>
        <v/>
      </c>
      <c r="P163" s="18" t="str">
        <f t="shared" si="119"/>
        <v/>
      </c>
      <c r="Q163" s="18" t="str">
        <f t="shared" si="119"/>
        <v/>
      </c>
      <c r="R163" s="18">
        <f>SUM(Decsheets!$V$5:$V$12)-(SUM(J157:P163))</f>
        <v>6</v>
      </c>
      <c r="S163" s="1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</row>
    <row r="164" spans="1:32" s="2" customFormat="1" x14ac:dyDescent="0.35">
      <c r="A164" s="28" t="s">
        <v>11</v>
      </c>
      <c r="B164" s="76"/>
      <c r="C164" s="23" t="s">
        <v>101</v>
      </c>
      <c r="D164" s="26"/>
      <c r="E164" s="186" t="s">
        <v>296</v>
      </c>
      <c r="F164" s="144"/>
      <c r="G164" s="12"/>
      <c r="H164"/>
      <c r="I164" s="12"/>
      <c r="J164" s="18"/>
      <c r="K164" s="18"/>
      <c r="L164" s="18"/>
      <c r="M164" s="18"/>
      <c r="N164" s="18"/>
      <c r="O164" s="18"/>
      <c r="P164" s="18"/>
      <c r="Q164" s="18"/>
      <c r="R164" s="18"/>
      <c r="S164" s="12" t="s">
        <v>43</v>
      </c>
    </row>
    <row r="165" spans="1:32" x14ac:dyDescent="0.35">
      <c r="A165" s="19" t="s">
        <v>425</v>
      </c>
      <c r="B165" s="77">
        <v>1</v>
      </c>
      <c r="C165" s="20" t="str">
        <f t="shared" ref="C165:C171" si="120">IF(A165="","",VLOOKUP($A$164,IF(LEN(A165)=2,U15BB,U15BA),VLOOKUP(LEFT(A165,1),club,6,FALSE),FALSE))</f>
        <v>Matthew Wang</v>
      </c>
      <c r="D165" s="20" t="str">
        <f t="shared" si="116"/>
        <v>St Albans</v>
      </c>
      <c r="E165" s="155">
        <v>31.07</v>
      </c>
      <c r="F165" s="146">
        <f>Decsheets!$V$5</f>
        <v>6</v>
      </c>
      <c r="G165" s="12"/>
      <c r="I165" s="22"/>
      <c r="J165" s="18">
        <f t="shared" ref="J165:Q171" si="121">IF($A165="","",IF(LEFT($A165,1)=J$12,$F165,""))</f>
        <v>6</v>
      </c>
      <c r="K165" s="18" t="str">
        <f t="shared" si="121"/>
        <v/>
      </c>
      <c r="L165" s="18" t="str">
        <f t="shared" si="121"/>
        <v/>
      </c>
      <c r="M165" s="18" t="str">
        <f t="shared" si="121"/>
        <v/>
      </c>
      <c r="N165" s="18" t="str">
        <f t="shared" si="121"/>
        <v/>
      </c>
      <c r="O165" s="18" t="str">
        <f t="shared" si="121"/>
        <v/>
      </c>
      <c r="P165" s="18" t="str">
        <f t="shared" si="121"/>
        <v/>
      </c>
      <c r="Q165" s="18" t="str">
        <f t="shared" si="121"/>
        <v/>
      </c>
      <c r="R165" s="18"/>
      <c r="S165" s="1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</row>
    <row r="166" spans="1:32" x14ac:dyDescent="0.35">
      <c r="A166" s="19" t="s">
        <v>825</v>
      </c>
      <c r="B166" s="77">
        <v>2</v>
      </c>
      <c r="C166" s="20" t="str">
        <f t="shared" si="120"/>
        <v>Godwin Mutanda</v>
      </c>
      <c r="D166" s="20" t="str">
        <f t="shared" si="116"/>
        <v>Dacorum &amp; T</v>
      </c>
      <c r="E166" s="155">
        <v>24.11</v>
      </c>
      <c r="F166" s="146">
        <f>Decsheets!$V$6</f>
        <v>5</v>
      </c>
      <c r="G166" s="12"/>
      <c r="I166" s="22"/>
      <c r="J166" s="18" t="str">
        <f t="shared" si="121"/>
        <v/>
      </c>
      <c r="K166" s="18" t="str">
        <f t="shared" si="121"/>
        <v/>
      </c>
      <c r="L166" s="18" t="str">
        <f t="shared" si="121"/>
        <v/>
      </c>
      <c r="M166" s="18">
        <f t="shared" si="121"/>
        <v>5</v>
      </c>
      <c r="N166" s="18" t="str">
        <f t="shared" si="121"/>
        <v/>
      </c>
      <c r="O166" s="18" t="str">
        <f t="shared" si="121"/>
        <v/>
      </c>
      <c r="P166" s="18" t="str">
        <f t="shared" si="121"/>
        <v/>
      </c>
      <c r="Q166" s="18" t="str">
        <f t="shared" si="121"/>
        <v/>
      </c>
      <c r="R166" s="18"/>
      <c r="S166" s="1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</row>
    <row r="167" spans="1:32" x14ac:dyDescent="0.35">
      <c r="A167" s="19" t="s">
        <v>430</v>
      </c>
      <c r="B167" s="77">
        <v>3</v>
      </c>
      <c r="C167" s="20" t="str">
        <f t="shared" si="120"/>
        <v>Oscar Freame</v>
      </c>
      <c r="D167" s="20" t="str">
        <f t="shared" si="116"/>
        <v>Herts Phoenix</v>
      </c>
      <c r="E167" s="155">
        <v>16.93</v>
      </c>
      <c r="F167" s="146">
        <f>Decsheets!$V$7</f>
        <v>4</v>
      </c>
      <c r="G167" s="12"/>
      <c r="I167" s="22"/>
      <c r="J167" s="18" t="str">
        <f t="shared" si="121"/>
        <v/>
      </c>
      <c r="K167" s="18" t="str">
        <f t="shared" si="121"/>
        <v/>
      </c>
      <c r="L167" s="18">
        <f t="shared" si="121"/>
        <v>4</v>
      </c>
      <c r="M167" s="18" t="str">
        <f t="shared" si="121"/>
        <v/>
      </c>
      <c r="N167" s="18" t="str">
        <f t="shared" si="121"/>
        <v/>
      </c>
      <c r="O167" s="18" t="str">
        <f t="shared" si="121"/>
        <v/>
      </c>
      <c r="P167" s="18" t="str">
        <f t="shared" si="121"/>
        <v/>
      </c>
      <c r="Q167" s="18" t="str">
        <f t="shared" si="121"/>
        <v/>
      </c>
      <c r="R167" s="18"/>
      <c r="S167" s="1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</row>
    <row r="168" spans="1:32" x14ac:dyDescent="0.35">
      <c r="A168" s="19"/>
      <c r="B168" s="77" t="s">
        <v>23</v>
      </c>
      <c r="C168" s="20" t="str">
        <f t="shared" si="120"/>
        <v/>
      </c>
      <c r="D168" s="20" t="str">
        <f t="shared" si="116"/>
        <v/>
      </c>
      <c r="E168" s="155" t="s">
        <v>296</v>
      </c>
      <c r="F168" s="146">
        <f>Decsheets!$V$8</f>
        <v>3</v>
      </c>
      <c r="G168" s="12"/>
      <c r="I168" s="22"/>
      <c r="J168" s="18" t="str">
        <f t="shared" si="121"/>
        <v/>
      </c>
      <c r="K168" s="18" t="str">
        <f t="shared" si="121"/>
        <v/>
      </c>
      <c r="L168" s="18" t="str">
        <f t="shared" si="121"/>
        <v/>
      </c>
      <c r="M168" s="18" t="str">
        <f t="shared" si="121"/>
        <v/>
      </c>
      <c r="N168" s="18" t="str">
        <f t="shared" si="121"/>
        <v/>
      </c>
      <c r="O168" s="18" t="str">
        <f t="shared" si="121"/>
        <v/>
      </c>
      <c r="P168" s="18" t="str">
        <f t="shared" si="121"/>
        <v/>
      </c>
      <c r="Q168" s="18" t="str">
        <f t="shared" si="121"/>
        <v/>
      </c>
      <c r="R168" s="18"/>
      <c r="S168" s="1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</row>
    <row r="169" spans="1:32" x14ac:dyDescent="0.35">
      <c r="A169" s="19"/>
      <c r="B169" s="77" t="s">
        <v>24</v>
      </c>
      <c r="C169" s="20" t="str">
        <f t="shared" si="120"/>
        <v/>
      </c>
      <c r="D169" s="20" t="str">
        <f t="shared" si="116"/>
        <v/>
      </c>
      <c r="E169" s="155" t="s">
        <v>296</v>
      </c>
      <c r="F169" s="146">
        <f>Decsheets!$V$9</f>
        <v>2</v>
      </c>
      <c r="G169" s="12"/>
      <c r="I169" s="22"/>
      <c r="J169" s="18" t="str">
        <f t="shared" si="121"/>
        <v/>
      </c>
      <c r="K169" s="18" t="str">
        <f t="shared" si="121"/>
        <v/>
      </c>
      <c r="L169" s="18" t="str">
        <f t="shared" si="121"/>
        <v/>
      </c>
      <c r="M169" s="18" t="str">
        <f t="shared" si="121"/>
        <v/>
      </c>
      <c r="N169" s="18" t="str">
        <f t="shared" si="121"/>
        <v/>
      </c>
      <c r="O169" s="18" t="str">
        <f t="shared" si="121"/>
        <v/>
      </c>
      <c r="P169" s="18" t="str">
        <f t="shared" si="121"/>
        <v/>
      </c>
      <c r="Q169" s="18" t="str">
        <f t="shared" si="121"/>
        <v/>
      </c>
      <c r="R169" s="18"/>
      <c r="S169" s="1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</row>
    <row r="170" spans="1:32" x14ac:dyDescent="0.35">
      <c r="A170" s="19"/>
      <c r="B170" s="77" t="s">
        <v>25</v>
      </c>
      <c r="C170" s="20" t="str">
        <f t="shared" si="120"/>
        <v/>
      </c>
      <c r="D170" s="20" t="str">
        <f t="shared" si="116"/>
        <v/>
      </c>
      <c r="E170" s="155" t="s">
        <v>296</v>
      </c>
      <c r="F170" s="146">
        <f>Decsheets!$V$10</f>
        <v>1</v>
      </c>
      <c r="G170" s="12"/>
      <c r="I170" s="22"/>
      <c r="J170" s="18" t="str">
        <f t="shared" si="121"/>
        <v/>
      </c>
      <c r="K170" s="18" t="str">
        <f t="shared" si="121"/>
        <v/>
      </c>
      <c r="L170" s="18" t="str">
        <f t="shared" si="121"/>
        <v/>
      </c>
      <c r="M170" s="18" t="str">
        <f t="shared" si="121"/>
        <v/>
      </c>
      <c r="N170" s="18" t="str">
        <f t="shared" si="121"/>
        <v/>
      </c>
      <c r="O170" s="18" t="str">
        <f t="shared" si="121"/>
        <v/>
      </c>
      <c r="P170" s="18" t="str">
        <f t="shared" si="121"/>
        <v/>
      </c>
      <c r="Q170" s="18" t="str">
        <f t="shared" si="121"/>
        <v/>
      </c>
      <c r="R170" s="18"/>
      <c r="S170" s="1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</row>
    <row r="171" spans="1:32" x14ac:dyDescent="0.35">
      <c r="A171" s="19"/>
      <c r="B171" s="77">
        <v>7</v>
      </c>
      <c r="C171" s="20" t="str">
        <f t="shared" si="120"/>
        <v/>
      </c>
      <c r="D171" s="20" t="str">
        <f t="shared" si="116"/>
        <v/>
      </c>
      <c r="E171" s="155" t="s">
        <v>296</v>
      </c>
      <c r="F171" s="146">
        <v>1</v>
      </c>
      <c r="G171" s="12"/>
      <c r="I171" s="22"/>
      <c r="J171" s="18" t="str">
        <f t="shared" si="121"/>
        <v/>
      </c>
      <c r="K171" s="18" t="str">
        <f t="shared" si="121"/>
        <v/>
      </c>
      <c r="L171" s="18" t="str">
        <f t="shared" si="121"/>
        <v/>
      </c>
      <c r="M171" s="18" t="str">
        <f t="shared" si="121"/>
        <v/>
      </c>
      <c r="N171" s="18" t="str">
        <f t="shared" si="121"/>
        <v/>
      </c>
      <c r="O171" s="18" t="str">
        <f t="shared" si="121"/>
        <v/>
      </c>
      <c r="P171" s="18" t="str">
        <f t="shared" si="121"/>
        <v/>
      </c>
      <c r="Q171" s="18" t="str">
        <f t="shared" si="121"/>
        <v/>
      </c>
      <c r="R171" s="18">
        <f>SUM(Decsheets!$V$5:$V$12)-(SUM(J165:P171))</f>
        <v>6</v>
      </c>
      <c r="S171" s="1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</row>
    <row r="172" spans="1:32" s="2" customFormat="1" x14ac:dyDescent="0.35">
      <c r="A172" s="28" t="s">
        <v>11</v>
      </c>
      <c r="B172" s="76"/>
      <c r="C172" s="23" t="s">
        <v>102</v>
      </c>
      <c r="D172" s="26"/>
      <c r="E172" s="186" t="s">
        <v>296</v>
      </c>
      <c r="F172" s="144"/>
      <c r="G172" s="12"/>
      <c r="H172"/>
      <c r="I172" s="12"/>
      <c r="J172" s="18"/>
      <c r="K172" s="18"/>
      <c r="L172" s="18"/>
      <c r="M172" s="18"/>
      <c r="N172" s="18"/>
      <c r="O172" s="18"/>
      <c r="P172" s="18"/>
      <c r="Q172" s="18"/>
      <c r="R172" s="18"/>
      <c r="S172" s="12" t="s">
        <v>44</v>
      </c>
    </row>
    <row r="173" spans="1:32" x14ac:dyDescent="0.35">
      <c r="A173" s="19" t="s">
        <v>823</v>
      </c>
      <c r="B173" s="77">
        <v>1</v>
      </c>
      <c r="C173" s="20" t="str">
        <f t="shared" ref="C173:C179" si="122">IF(A173="","",VLOOKUP($A$172,IF(LEN(A173)=2,U15BB,U15BA),VLOOKUP(LEFT(A173,1),club,6,FALSE),FALSE))</f>
        <v>Liam Powell</v>
      </c>
      <c r="D173" s="20" t="str">
        <f t="shared" si="116"/>
        <v>St Albans</v>
      </c>
      <c r="E173" s="155">
        <v>21.64</v>
      </c>
      <c r="F173" s="146">
        <f>Decsheets!$V$5</f>
        <v>6</v>
      </c>
      <c r="G173" s="12"/>
      <c r="I173" s="22"/>
      <c r="J173" s="18">
        <f t="shared" ref="J173:Q179" si="123">IF($A173="","",IF(LEFT($A173,1)=J$12,$F173,""))</f>
        <v>6</v>
      </c>
      <c r="K173" s="18" t="str">
        <f t="shared" si="123"/>
        <v/>
      </c>
      <c r="L173" s="18" t="str">
        <f t="shared" si="123"/>
        <v/>
      </c>
      <c r="M173" s="18" t="str">
        <f t="shared" si="123"/>
        <v/>
      </c>
      <c r="N173" s="18" t="str">
        <f t="shared" si="123"/>
        <v/>
      </c>
      <c r="O173" s="18" t="str">
        <f t="shared" si="123"/>
        <v/>
      </c>
      <c r="P173" s="18" t="str">
        <f t="shared" si="123"/>
        <v/>
      </c>
      <c r="Q173" s="18" t="str">
        <f t="shared" si="123"/>
        <v/>
      </c>
      <c r="R173" s="18"/>
      <c r="S173" s="1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</row>
    <row r="174" spans="1:32" x14ac:dyDescent="0.35">
      <c r="A174" s="19" t="s">
        <v>821</v>
      </c>
      <c r="B174" s="77">
        <v>2</v>
      </c>
      <c r="C174" s="20" t="str">
        <f t="shared" si="122"/>
        <v>Benjamin Dorman</v>
      </c>
      <c r="D174" s="20" t="str">
        <f t="shared" si="116"/>
        <v>Herts Phoenix</v>
      </c>
      <c r="E174" s="155">
        <v>15.85</v>
      </c>
      <c r="F174" s="146">
        <f>Decsheets!$V$6</f>
        <v>5</v>
      </c>
      <c r="G174" s="12"/>
      <c r="I174" s="22"/>
      <c r="J174" s="18" t="str">
        <f t="shared" si="123"/>
        <v/>
      </c>
      <c r="K174" s="18" t="str">
        <f t="shared" si="123"/>
        <v/>
      </c>
      <c r="L174" s="18">
        <f t="shared" si="123"/>
        <v>5</v>
      </c>
      <c r="M174" s="18" t="str">
        <f t="shared" si="123"/>
        <v/>
      </c>
      <c r="N174" s="18" t="str">
        <f t="shared" si="123"/>
        <v/>
      </c>
      <c r="O174" s="18" t="str">
        <f t="shared" si="123"/>
        <v/>
      </c>
      <c r="P174" s="18" t="str">
        <f t="shared" si="123"/>
        <v/>
      </c>
      <c r="Q174" s="18" t="str">
        <f t="shared" si="123"/>
        <v/>
      </c>
      <c r="R174" s="18"/>
      <c r="S174" s="1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</row>
    <row r="175" spans="1:32" x14ac:dyDescent="0.35">
      <c r="A175" s="19"/>
      <c r="B175" s="77">
        <v>3</v>
      </c>
      <c r="C175" s="20" t="str">
        <f t="shared" si="122"/>
        <v/>
      </c>
      <c r="D175" s="20" t="str">
        <f t="shared" si="116"/>
        <v/>
      </c>
      <c r="E175" s="155" t="s">
        <v>296</v>
      </c>
      <c r="F175" s="146">
        <f>Decsheets!$V$7</f>
        <v>4</v>
      </c>
      <c r="G175" s="12"/>
      <c r="I175" s="22"/>
      <c r="J175" s="18" t="str">
        <f t="shared" si="123"/>
        <v/>
      </c>
      <c r="K175" s="18" t="str">
        <f t="shared" si="123"/>
        <v/>
      </c>
      <c r="L175" s="18" t="str">
        <f t="shared" si="123"/>
        <v/>
      </c>
      <c r="M175" s="18" t="str">
        <f t="shared" si="123"/>
        <v/>
      </c>
      <c r="N175" s="18" t="str">
        <f t="shared" si="123"/>
        <v/>
      </c>
      <c r="O175" s="18" t="str">
        <f t="shared" si="123"/>
        <v/>
      </c>
      <c r="P175" s="18" t="str">
        <f t="shared" si="123"/>
        <v/>
      </c>
      <c r="Q175" s="18" t="str">
        <f t="shared" si="123"/>
        <v/>
      </c>
      <c r="R175" s="18"/>
      <c r="S175" s="1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</row>
    <row r="176" spans="1:32" x14ac:dyDescent="0.35">
      <c r="A176" s="19"/>
      <c r="B176" s="77" t="s">
        <v>23</v>
      </c>
      <c r="C176" s="20" t="str">
        <f t="shared" si="122"/>
        <v/>
      </c>
      <c r="D176" s="20" t="str">
        <f t="shared" si="116"/>
        <v/>
      </c>
      <c r="E176" s="155" t="s">
        <v>296</v>
      </c>
      <c r="F176" s="146">
        <f>Decsheets!$V$8</f>
        <v>3</v>
      </c>
      <c r="G176" s="12"/>
      <c r="I176" s="22"/>
      <c r="J176" s="18" t="str">
        <f t="shared" si="123"/>
        <v/>
      </c>
      <c r="K176" s="18" t="str">
        <f t="shared" si="123"/>
        <v/>
      </c>
      <c r="L176" s="18" t="str">
        <f t="shared" si="123"/>
        <v/>
      </c>
      <c r="M176" s="18" t="str">
        <f t="shared" si="123"/>
        <v/>
      </c>
      <c r="N176" s="18" t="str">
        <f t="shared" si="123"/>
        <v/>
      </c>
      <c r="O176" s="18" t="str">
        <f t="shared" si="123"/>
        <v/>
      </c>
      <c r="P176" s="18" t="str">
        <f t="shared" si="123"/>
        <v/>
      </c>
      <c r="Q176" s="18" t="str">
        <f t="shared" si="123"/>
        <v/>
      </c>
      <c r="R176" s="18"/>
      <c r="S176" s="1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</row>
    <row r="177" spans="1:32" x14ac:dyDescent="0.35">
      <c r="A177" s="19"/>
      <c r="B177" s="77" t="s">
        <v>24</v>
      </c>
      <c r="C177" s="20" t="str">
        <f t="shared" si="122"/>
        <v/>
      </c>
      <c r="D177" s="20" t="str">
        <f t="shared" si="116"/>
        <v/>
      </c>
      <c r="E177" s="155" t="s">
        <v>296</v>
      </c>
      <c r="F177" s="146">
        <f>Decsheets!$V$9</f>
        <v>2</v>
      </c>
      <c r="G177" s="12"/>
      <c r="I177" s="22"/>
      <c r="J177" s="18" t="str">
        <f t="shared" si="123"/>
        <v/>
      </c>
      <c r="K177" s="18" t="str">
        <f t="shared" si="123"/>
        <v/>
      </c>
      <c r="L177" s="18" t="str">
        <f t="shared" si="123"/>
        <v/>
      </c>
      <c r="M177" s="18" t="str">
        <f t="shared" si="123"/>
        <v/>
      </c>
      <c r="N177" s="18" t="str">
        <f t="shared" si="123"/>
        <v/>
      </c>
      <c r="O177" s="18" t="str">
        <f t="shared" si="123"/>
        <v/>
      </c>
      <c r="P177" s="18" t="str">
        <f t="shared" si="123"/>
        <v/>
      </c>
      <c r="Q177" s="18" t="str">
        <f t="shared" si="123"/>
        <v/>
      </c>
      <c r="R177" s="18"/>
      <c r="S177" s="1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</row>
    <row r="178" spans="1:32" x14ac:dyDescent="0.35">
      <c r="A178" s="19"/>
      <c r="B178" s="77" t="s">
        <v>25</v>
      </c>
      <c r="C178" s="20" t="str">
        <f t="shared" si="122"/>
        <v/>
      </c>
      <c r="D178" s="20" t="str">
        <f t="shared" si="116"/>
        <v/>
      </c>
      <c r="E178" s="155" t="s">
        <v>296</v>
      </c>
      <c r="F178" s="146">
        <f>Decsheets!$V$10</f>
        <v>1</v>
      </c>
      <c r="G178" s="12"/>
      <c r="I178" s="22"/>
      <c r="J178" s="18" t="str">
        <f t="shared" si="123"/>
        <v/>
      </c>
      <c r="K178" s="18" t="str">
        <f t="shared" si="123"/>
        <v/>
      </c>
      <c r="L178" s="18" t="str">
        <f t="shared" si="123"/>
        <v/>
      </c>
      <c r="M178" s="18" t="str">
        <f t="shared" si="123"/>
        <v/>
      </c>
      <c r="N178" s="18" t="str">
        <f t="shared" si="123"/>
        <v/>
      </c>
      <c r="O178" s="18" t="str">
        <f t="shared" si="123"/>
        <v/>
      </c>
      <c r="P178" s="18" t="str">
        <f t="shared" si="123"/>
        <v/>
      </c>
      <c r="Q178" s="18" t="str">
        <f t="shared" si="123"/>
        <v/>
      </c>
      <c r="R178" s="18"/>
      <c r="S178" s="1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</row>
    <row r="179" spans="1:32" x14ac:dyDescent="0.35">
      <c r="A179" s="19"/>
      <c r="B179" s="77">
        <v>7</v>
      </c>
      <c r="C179" s="20" t="str">
        <f t="shared" si="122"/>
        <v/>
      </c>
      <c r="D179" s="20" t="str">
        <f t="shared" si="116"/>
        <v/>
      </c>
      <c r="E179" s="155" t="s">
        <v>296</v>
      </c>
      <c r="F179" s="146">
        <v>1</v>
      </c>
      <c r="G179" s="12"/>
      <c r="I179" s="22"/>
      <c r="J179" s="18" t="str">
        <f t="shared" si="123"/>
        <v/>
      </c>
      <c r="K179" s="18" t="str">
        <f t="shared" si="123"/>
        <v/>
      </c>
      <c r="L179" s="18" t="str">
        <f t="shared" si="123"/>
        <v/>
      </c>
      <c r="M179" s="18" t="str">
        <f t="shared" si="123"/>
        <v/>
      </c>
      <c r="N179" s="18" t="str">
        <f t="shared" si="123"/>
        <v/>
      </c>
      <c r="O179" s="18" t="str">
        <f t="shared" si="123"/>
        <v/>
      </c>
      <c r="P179" s="18" t="str">
        <f t="shared" si="123"/>
        <v/>
      </c>
      <c r="Q179" s="18" t="str">
        <f t="shared" si="123"/>
        <v/>
      </c>
      <c r="R179" s="18">
        <f>SUM(Decsheets!$V$5:$V$12)-(SUM(J173:P179))</f>
        <v>10</v>
      </c>
      <c r="S179" s="1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</row>
    <row r="180" spans="1:32" s="2" customFormat="1" x14ac:dyDescent="0.35">
      <c r="A180" s="28" t="s">
        <v>12</v>
      </c>
      <c r="B180" s="148"/>
      <c r="C180" s="29" t="s">
        <v>103</v>
      </c>
      <c r="D180" s="22"/>
      <c r="E180" s="189" t="s">
        <v>296</v>
      </c>
      <c r="F180" s="116"/>
      <c r="G180" s="12"/>
      <c r="H180"/>
      <c r="I180" s="12"/>
      <c r="J180" s="18"/>
      <c r="K180" s="18"/>
      <c r="L180" s="18"/>
      <c r="M180" s="18"/>
      <c r="N180" s="18"/>
      <c r="O180" s="18"/>
      <c r="P180" s="18"/>
      <c r="Q180" s="18"/>
      <c r="R180" s="18"/>
      <c r="S180" s="12" t="s">
        <v>45</v>
      </c>
    </row>
    <row r="181" spans="1:32" x14ac:dyDescent="0.35">
      <c r="A181" s="19"/>
      <c r="B181" s="77">
        <v>1</v>
      </c>
      <c r="C181" s="20" t="str">
        <f t="shared" ref="C181:C187" si="124">IF(A181="","",VLOOKUP($A$180,IF(LEN(A181)=2,U15BB,U15BA),VLOOKUP(LEFT(A181,1),club,6,FALSE),FALSE))</f>
        <v/>
      </c>
      <c r="D181" s="20" t="str">
        <f t="shared" si="116"/>
        <v/>
      </c>
      <c r="E181" s="155" t="s">
        <v>296</v>
      </c>
      <c r="F181" s="146">
        <f>Decsheets!$V$5</f>
        <v>6</v>
      </c>
      <c r="G181" s="12"/>
      <c r="I181" s="22"/>
      <c r="J181" s="18" t="str">
        <f t="shared" ref="J181:Q187" si="125">IF($A181="","",IF(LEFT($A181,1)=J$12,$F181,""))</f>
        <v/>
      </c>
      <c r="K181" s="18" t="str">
        <f t="shared" si="125"/>
        <v/>
      </c>
      <c r="L181" s="18" t="str">
        <f t="shared" si="125"/>
        <v/>
      </c>
      <c r="M181" s="18" t="str">
        <f t="shared" si="125"/>
        <v/>
      </c>
      <c r="N181" s="18" t="str">
        <f t="shared" si="125"/>
        <v/>
      </c>
      <c r="O181" s="18" t="str">
        <f t="shared" si="125"/>
        <v/>
      </c>
      <c r="P181" s="18" t="str">
        <f t="shared" si="125"/>
        <v/>
      </c>
      <c r="Q181" s="18" t="str">
        <f t="shared" si="125"/>
        <v/>
      </c>
      <c r="R181" s="18"/>
      <c r="S181" s="1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</row>
    <row r="182" spans="1:32" x14ac:dyDescent="0.35">
      <c r="A182" s="19"/>
      <c r="B182" s="77">
        <v>2</v>
      </c>
      <c r="C182" s="20" t="str">
        <f t="shared" si="124"/>
        <v/>
      </c>
      <c r="D182" s="20" t="str">
        <f t="shared" si="116"/>
        <v/>
      </c>
      <c r="E182" s="155" t="s">
        <v>296</v>
      </c>
      <c r="F182" s="146">
        <f>Decsheets!$V$6</f>
        <v>5</v>
      </c>
      <c r="G182" s="12"/>
      <c r="I182" s="22"/>
      <c r="J182" s="18" t="str">
        <f t="shared" si="125"/>
        <v/>
      </c>
      <c r="K182" s="18" t="str">
        <f t="shared" si="125"/>
        <v/>
      </c>
      <c r="L182" s="18" t="str">
        <f t="shared" si="125"/>
        <v/>
      </c>
      <c r="M182" s="18" t="str">
        <f t="shared" si="125"/>
        <v/>
      </c>
      <c r="N182" s="18" t="str">
        <f t="shared" si="125"/>
        <v/>
      </c>
      <c r="O182" s="18" t="str">
        <f t="shared" si="125"/>
        <v/>
      </c>
      <c r="P182" s="18" t="str">
        <f t="shared" si="125"/>
        <v/>
      </c>
      <c r="Q182" s="18" t="str">
        <f t="shared" si="125"/>
        <v/>
      </c>
      <c r="R182" s="18"/>
      <c r="S182" s="1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</row>
    <row r="183" spans="1:32" x14ac:dyDescent="0.35">
      <c r="A183" s="19"/>
      <c r="B183" s="77">
        <v>3</v>
      </c>
      <c r="C183" s="20" t="str">
        <f t="shared" si="124"/>
        <v/>
      </c>
      <c r="D183" s="20" t="str">
        <f t="shared" si="116"/>
        <v/>
      </c>
      <c r="E183" s="155" t="s">
        <v>296</v>
      </c>
      <c r="F183" s="146">
        <f>Decsheets!$V$7</f>
        <v>4</v>
      </c>
      <c r="G183" s="12"/>
      <c r="I183" s="22"/>
      <c r="J183" s="18" t="str">
        <f t="shared" si="125"/>
        <v/>
      </c>
      <c r="K183" s="18" t="str">
        <f t="shared" si="125"/>
        <v/>
      </c>
      <c r="L183" s="18" t="str">
        <f t="shared" si="125"/>
        <v/>
      </c>
      <c r="M183" s="18" t="str">
        <f t="shared" si="125"/>
        <v/>
      </c>
      <c r="N183" s="18" t="str">
        <f t="shared" si="125"/>
        <v/>
      </c>
      <c r="O183" s="18" t="str">
        <f t="shared" si="125"/>
        <v/>
      </c>
      <c r="P183" s="18" t="str">
        <f t="shared" si="125"/>
        <v/>
      </c>
      <c r="Q183" s="18" t="str">
        <f t="shared" si="125"/>
        <v/>
      </c>
      <c r="R183" s="18"/>
      <c r="S183" s="1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</row>
    <row r="184" spans="1:32" x14ac:dyDescent="0.35">
      <c r="A184" s="19"/>
      <c r="B184" s="77" t="s">
        <v>23</v>
      </c>
      <c r="C184" s="20" t="str">
        <f t="shared" si="124"/>
        <v/>
      </c>
      <c r="D184" s="20" t="str">
        <f t="shared" si="116"/>
        <v/>
      </c>
      <c r="E184" s="155" t="s">
        <v>296</v>
      </c>
      <c r="F184" s="146">
        <f>Decsheets!$V$8</f>
        <v>3</v>
      </c>
      <c r="G184" s="12"/>
      <c r="I184" s="22"/>
      <c r="J184" s="18" t="str">
        <f t="shared" si="125"/>
        <v/>
      </c>
      <c r="K184" s="18" t="str">
        <f t="shared" si="125"/>
        <v/>
      </c>
      <c r="L184" s="18" t="str">
        <f t="shared" si="125"/>
        <v/>
      </c>
      <c r="M184" s="18" t="str">
        <f t="shared" si="125"/>
        <v/>
      </c>
      <c r="N184" s="18" t="str">
        <f t="shared" si="125"/>
        <v/>
      </c>
      <c r="O184" s="18" t="str">
        <f t="shared" si="125"/>
        <v/>
      </c>
      <c r="P184" s="18" t="str">
        <f t="shared" si="125"/>
        <v/>
      </c>
      <c r="Q184" s="18" t="str">
        <f t="shared" si="125"/>
        <v/>
      </c>
      <c r="R184" s="18"/>
      <c r="S184" s="1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</row>
    <row r="185" spans="1:32" x14ac:dyDescent="0.35">
      <c r="A185" s="19"/>
      <c r="B185" s="77" t="s">
        <v>24</v>
      </c>
      <c r="C185" s="20" t="str">
        <f t="shared" si="124"/>
        <v/>
      </c>
      <c r="D185" s="20" t="str">
        <f t="shared" si="116"/>
        <v/>
      </c>
      <c r="E185" s="155" t="s">
        <v>296</v>
      </c>
      <c r="F185" s="146">
        <f>Decsheets!$V$9</f>
        <v>2</v>
      </c>
      <c r="G185" s="12"/>
      <c r="I185" s="22"/>
      <c r="J185" s="18" t="str">
        <f t="shared" si="125"/>
        <v/>
      </c>
      <c r="K185" s="18" t="str">
        <f t="shared" si="125"/>
        <v/>
      </c>
      <c r="L185" s="18" t="str">
        <f t="shared" si="125"/>
        <v/>
      </c>
      <c r="M185" s="18" t="str">
        <f t="shared" si="125"/>
        <v/>
      </c>
      <c r="N185" s="18" t="str">
        <f t="shared" si="125"/>
        <v/>
      </c>
      <c r="O185" s="18" t="str">
        <f t="shared" si="125"/>
        <v/>
      </c>
      <c r="P185" s="18" t="str">
        <f t="shared" si="125"/>
        <v/>
      </c>
      <c r="Q185" s="18" t="str">
        <f t="shared" si="125"/>
        <v/>
      </c>
      <c r="R185" s="18"/>
      <c r="S185" s="1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</row>
    <row r="186" spans="1:32" x14ac:dyDescent="0.35">
      <c r="A186" s="19"/>
      <c r="B186" s="77" t="s">
        <v>25</v>
      </c>
      <c r="C186" s="20" t="str">
        <f t="shared" si="124"/>
        <v/>
      </c>
      <c r="D186" s="20" t="str">
        <f t="shared" si="116"/>
        <v/>
      </c>
      <c r="E186" s="155" t="s">
        <v>296</v>
      </c>
      <c r="F186" s="146">
        <f>Decsheets!$V$10</f>
        <v>1</v>
      </c>
      <c r="G186" s="12"/>
      <c r="I186" s="22"/>
      <c r="J186" s="18" t="str">
        <f t="shared" si="125"/>
        <v/>
      </c>
      <c r="K186" s="18" t="str">
        <f t="shared" si="125"/>
        <v/>
      </c>
      <c r="L186" s="18" t="str">
        <f t="shared" si="125"/>
        <v/>
      </c>
      <c r="M186" s="18" t="str">
        <f t="shared" si="125"/>
        <v/>
      </c>
      <c r="N186" s="18" t="str">
        <f t="shared" si="125"/>
        <v/>
      </c>
      <c r="O186" s="18" t="str">
        <f t="shared" si="125"/>
        <v/>
      </c>
      <c r="P186" s="18" t="str">
        <f t="shared" si="125"/>
        <v/>
      </c>
      <c r="Q186" s="18" t="str">
        <f t="shared" si="125"/>
        <v/>
      </c>
      <c r="R186" s="18"/>
      <c r="S186" s="1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</row>
    <row r="187" spans="1:32" x14ac:dyDescent="0.35">
      <c r="A187" s="19"/>
      <c r="B187" s="77">
        <v>7</v>
      </c>
      <c r="C187" s="20" t="str">
        <f t="shared" si="124"/>
        <v/>
      </c>
      <c r="D187" s="20" t="str">
        <f t="shared" si="116"/>
        <v/>
      </c>
      <c r="E187" s="155" t="s">
        <v>296</v>
      </c>
      <c r="F187" s="146">
        <v>1</v>
      </c>
      <c r="G187" s="12"/>
      <c r="I187" s="22"/>
      <c r="J187" s="18" t="str">
        <f t="shared" si="125"/>
        <v/>
      </c>
      <c r="K187" s="18" t="str">
        <f t="shared" si="125"/>
        <v/>
      </c>
      <c r="L187" s="18" t="str">
        <f t="shared" si="125"/>
        <v/>
      </c>
      <c r="M187" s="18" t="str">
        <f t="shared" si="125"/>
        <v/>
      </c>
      <c r="N187" s="18" t="str">
        <f t="shared" si="125"/>
        <v/>
      </c>
      <c r="O187" s="18" t="str">
        <f t="shared" si="125"/>
        <v/>
      </c>
      <c r="P187" s="18" t="str">
        <f t="shared" si="125"/>
        <v/>
      </c>
      <c r="Q187" s="18" t="str">
        <f t="shared" si="125"/>
        <v/>
      </c>
      <c r="R187" s="18">
        <f>SUM(Decsheets!$V$5:$V$12)-(SUM(J181:P187))</f>
        <v>21</v>
      </c>
      <c r="S187" s="1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</row>
    <row r="188" spans="1:32" s="2" customFormat="1" x14ac:dyDescent="0.35">
      <c r="A188" s="28" t="s">
        <v>13</v>
      </c>
      <c r="B188" s="76"/>
      <c r="C188" s="23" t="s">
        <v>104</v>
      </c>
      <c r="D188" s="26"/>
      <c r="E188" s="186" t="s">
        <v>296</v>
      </c>
      <c r="F188" s="144"/>
      <c r="G188" s="12"/>
      <c r="H188"/>
      <c r="I188" s="12"/>
      <c r="J188" s="18"/>
      <c r="K188" s="18"/>
      <c r="L188" s="18"/>
      <c r="M188" s="18"/>
      <c r="N188" s="18"/>
      <c r="O188" s="18"/>
      <c r="P188" s="18"/>
      <c r="Q188" s="18"/>
      <c r="R188" s="18"/>
      <c r="S188" s="12" t="s">
        <v>46</v>
      </c>
    </row>
    <row r="189" spans="1:32" x14ac:dyDescent="0.35">
      <c r="A189" s="19" t="s">
        <v>824</v>
      </c>
      <c r="B189" s="77">
        <v>1</v>
      </c>
      <c r="C189" s="20" t="str">
        <f t="shared" ref="C189:C195" si="126">IF(A189="","",VLOOKUP($A$188,IF(LEN(A189)=2,U15BB,U15BA),VLOOKUP(LEFT(A189,1),club,6,FALSE),FALSE))</f>
        <v>Oscar Roncarati</v>
      </c>
      <c r="D189" s="20" t="str">
        <f t="shared" si="116"/>
        <v>Shaftesbury</v>
      </c>
      <c r="E189" s="155">
        <v>34.69</v>
      </c>
      <c r="F189" s="146">
        <f>Decsheets!$V$5</f>
        <v>6</v>
      </c>
      <c r="G189" s="12"/>
      <c r="I189" s="22"/>
      <c r="J189" s="18" t="str">
        <f t="shared" ref="J189:Q195" si="127">IF($A189="","",IF(LEFT($A189,1)=J$12,$F189,""))</f>
        <v/>
      </c>
      <c r="K189" s="18" t="str">
        <f t="shared" si="127"/>
        <v/>
      </c>
      <c r="L189" s="18" t="str">
        <f t="shared" si="127"/>
        <v/>
      </c>
      <c r="M189" s="18" t="str">
        <f t="shared" si="127"/>
        <v/>
      </c>
      <c r="N189" s="18">
        <f t="shared" si="127"/>
        <v>6</v>
      </c>
      <c r="O189" s="18" t="str">
        <f t="shared" si="127"/>
        <v/>
      </c>
      <c r="P189" s="18" t="str">
        <f t="shared" si="127"/>
        <v/>
      </c>
      <c r="Q189" s="18" t="str">
        <f t="shared" si="127"/>
        <v/>
      </c>
      <c r="R189" s="18"/>
      <c r="S189" s="1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</row>
    <row r="190" spans="1:32" x14ac:dyDescent="0.35">
      <c r="A190" s="19" t="s">
        <v>825</v>
      </c>
      <c r="B190" s="77">
        <v>2</v>
      </c>
      <c r="C190" s="20" t="str">
        <f t="shared" si="126"/>
        <v>Dylan Harman</v>
      </c>
      <c r="D190" s="20" t="str">
        <f t="shared" si="116"/>
        <v>Dacorum &amp; T</v>
      </c>
      <c r="E190" s="155">
        <v>32</v>
      </c>
      <c r="F190" s="146">
        <f>Decsheets!$V$6</f>
        <v>5</v>
      </c>
      <c r="G190" s="12"/>
      <c r="I190" s="22"/>
      <c r="J190" s="18" t="str">
        <f t="shared" si="127"/>
        <v/>
      </c>
      <c r="K190" s="18" t="str">
        <f t="shared" si="127"/>
        <v/>
      </c>
      <c r="L190" s="18" t="str">
        <f t="shared" si="127"/>
        <v/>
      </c>
      <c r="M190" s="18">
        <f t="shared" si="127"/>
        <v>5</v>
      </c>
      <c r="N190" s="18" t="str">
        <f t="shared" si="127"/>
        <v/>
      </c>
      <c r="O190" s="18" t="str">
        <f t="shared" si="127"/>
        <v/>
      </c>
      <c r="P190" s="18" t="str">
        <f t="shared" si="127"/>
        <v/>
      </c>
      <c r="Q190" s="18" t="str">
        <f t="shared" si="127"/>
        <v/>
      </c>
      <c r="R190" s="18"/>
      <c r="S190" s="1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</row>
    <row r="191" spans="1:32" x14ac:dyDescent="0.35">
      <c r="A191" s="19" t="s">
        <v>430</v>
      </c>
      <c r="B191" s="77">
        <v>3</v>
      </c>
      <c r="C191" s="20" t="str">
        <f t="shared" si="126"/>
        <v>Benjamin Hibberts</v>
      </c>
      <c r="D191" s="20" t="str">
        <f t="shared" si="116"/>
        <v>Herts Phoenix</v>
      </c>
      <c r="E191" s="155">
        <v>25.76</v>
      </c>
      <c r="F191" s="146">
        <f>Decsheets!$V$7</f>
        <v>4</v>
      </c>
      <c r="G191" s="12"/>
      <c r="I191" s="22"/>
      <c r="J191" s="18" t="str">
        <f t="shared" si="127"/>
        <v/>
      </c>
      <c r="K191" s="18" t="str">
        <f t="shared" si="127"/>
        <v/>
      </c>
      <c r="L191" s="18">
        <f t="shared" si="127"/>
        <v>4</v>
      </c>
      <c r="M191" s="18" t="str">
        <f t="shared" si="127"/>
        <v/>
      </c>
      <c r="N191" s="18" t="str">
        <f t="shared" si="127"/>
        <v/>
      </c>
      <c r="O191" s="18" t="str">
        <f t="shared" si="127"/>
        <v/>
      </c>
      <c r="P191" s="18" t="str">
        <f t="shared" si="127"/>
        <v/>
      </c>
      <c r="Q191" s="18" t="str">
        <f t="shared" si="127"/>
        <v/>
      </c>
      <c r="R191" s="18"/>
      <c r="S191" s="1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</row>
    <row r="192" spans="1:32" x14ac:dyDescent="0.35">
      <c r="A192" s="19" t="s">
        <v>425</v>
      </c>
      <c r="B192" s="77" t="s">
        <v>23</v>
      </c>
      <c r="C192" s="20" t="str">
        <f t="shared" si="126"/>
        <v>Matthew Wang</v>
      </c>
      <c r="D192" s="20" t="str">
        <f t="shared" si="116"/>
        <v>St Albans</v>
      </c>
      <c r="E192" s="155">
        <v>24.8</v>
      </c>
      <c r="F192" s="146">
        <f>Decsheets!$V$8</f>
        <v>3</v>
      </c>
      <c r="G192" s="12"/>
      <c r="I192" s="22"/>
      <c r="J192" s="18">
        <f t="shared" si="127"/>
        <v>3</v>
      </c>
      <c r="K192" s="18" t="str">
        <f t="shared" si="127"/>
        <v/>
      </c>
      <c r="L192" s="18" t="str">
        <f t="shared" si="127"/>
        <v/>
      </c>
      <c r="M192" s="18" t="str">
        <f t="shared" si="127"/>
        <v/>
      </c>
      <c r="N192" s="18" t="str">
        <f t="shared" si="127"/>
        <v/>
      </c>
      <c r="O192" s="18" t="str">
        <f t="shared" si="127"/>
        <v/>
      </c>
      <c r="P192" s="18" t="str">
        <f t="shared" si="127"/>
        <v/>
      </c>
      <c r="Q192" s="18" t="str">
        <f t="shared" si="127"/>
        <v/>
      </c>
      <c r="R192" s="18"/>
      <c r="S192" s="1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</row>
    <row r="193" spans="1:32" x14ac:dyDescent="0.35">
      <c r="A193" s="19"/>
      <c r="B193" s="77" t="s">
        <v>24</v>
      </c>
      <c r="C193" s="20" t="str">
        <f t="shared" si="126"/>
        <v/>
      </c>
      <c r="D193" s="20" t="str">
        <f t="shared" si="116"/>
        <v/>
      </c>
      <c r="E193" s="155" t="s">
        <v>296</v>
      </c>
      <c r="F193" s="146">
        <f>Decsheets!$V$9</f>
        <v>2</v>
      </c>
      <c r="G193" s="12"/>
      <c r="I193" s="22"/>
      <c r="J193" s="18" t="str">
        <f t="shared" si="127"/>
        <v/>
      </c>
      <c r="K193" s="18" t="str">
        <f t="shared" si="127"/>
        <v/>
      </c>
      <c r="L193" s="18" t="str">
        <f t="shared" si="127"/>
        <v/>
      </c>
      <c r="M193" s="18" t="str">
        <f t="shared" si="127"/>
        <v/>
      </c>
      <c r="N193" s="18" t="str">
        <f t="shared" si="127"/>
        <v/>
      </c>
      <c r="O193" s="18" t="str">
        <f t="shared" si="127"/>
        <v/>
      </c>
      <c r="P193" s="18" t="str">
        <f t="shared" si="127"/>
        <v/>
      </c>
      <c r="Q193" s="18" t="str">
        <f t="shared" si="127"/>
        <v/>
      </c>
      <c r="R193" s="18"/>
      <c r="S193" s="1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</row>
    <row r="194" spans="1:32" x14ac:dyDescent="0.35">
      <c r="A194" s="19"/>
      <c r="B194" s="77" t="s">
        <v>25</v>
      </c>
      <c r="C194" s="20" t="str">
        <f t="shared" si="126"/>
        <v/>
      </c>
      <c r="D194" s="20" t="str">
        <f t="shared" si="116"/>
        <v/>
      </c>
      <c r="E194" s="155" t="s">
        <v>296</v>
      </c>
      <c r="F194" s="146">
        <f>Decsheets!$V$10</f>
        <v>1</v>
      </c>
      <c r="G194" s="12"/>
      <c r="I194" s="22"/>
      <c r="J194" s="18" t="str">
        <f t="shared" si="127"/>
        <v/>
      </c>
      <c r="K194" s="18" t="str">
        <f t="shared" si="127"/>
        <v/>
      </c>
      <c r="L194" s="18" t="str">
        <f t="shared" si="127"/>
        <v/>
      </c>
      <c r="M194" s="18" t="str">
        <f t="shared" si="127"/>
        <v/>
      </c>
      <c r="N194" s="18" t="str">
        <f t="shared" si="127"/>
        <v/>
      </c>
      <c r="O194" s="18" t="str">
        <f t="shared" si="127"/>
        <v/>
      </c>
      <c r="P194" s="18" t="str">
        <f t="shared" si="127"/>
        <v/>
      </c>
      <c r="Q194" s="18" t="str">
        <f t="shared" si="127"/>
        <v/>
      </c>
      <c r="R194" s="18"/>
      <c r="S194" s="1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</row>
    <row r="195" spans="1:32" x14ac:dyDescent="0.35">
      <c r="A195" s="19"/>
      <c r="B195" s="77">
        <v>7</v>
      </c>
      <c r="C195" s="20" t="str">
        <f t="shared" si="126"/>
        <v/>
      </c>
      <c r="D195" s="20" t="str">
        <f t="shared" si="116"/>
        <v/>
      </c>
      <c r="E195" s="155" t="s">
        <v>296</v>
      </c>
      <c r="F195" s="146">
        <v>1</v>
      </c>
      <c r="G195" s="12"/>
      <c r="I195" s="22"/>
      <c r="J195" s="18" t="str">
        <f t="shared" si="127"/>
        <v/>
      </c>
      <c r="K195" s="18" t="str">
        <f t="shared" si="127"/>
        <v/>
      </c>
      <c r="L195" s="18" t="str">
        <f t="shared" si="127"/>
        <v/>
      </c>
      <c r="M195" s="18" t="str">
        <f t="shared" si="127"/>
        <v/>
      </c>
      <c r="N195" s="18" t="str">
        <f t="shared" si="127"/>
        <v/>
      </c>
      <c r="O195" s="18" t="str">
        <f t="shared" si="127"/>
        <v/>
      </c>
      <c r="P195" s="18" t="str">
        <f t="shared" si="127"/>
        <v/>
      </c>
      <c r="Q195" s="18" t="str">
        <f t="shared" si="127"/>
        <v/>
      </c>
      <c r="R195" s="18">
        <f>SUM(Decsheets!$V$5:$V$12)-(SUM(J189:P195))</f>
        <v>3</v>
      </c>
      <c r="S195" s="1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</row>
    <row r="196" spans="1:32" s="2" customFormat="1" x14ac:dyDescent="0.35">
      <c r="A196" s="28" t="s">
        <v>13</v>
      </c>
      <c r="B196" s="76"/>
      <c r="C196" s="23" t="s">
        <v>105</v>
      </c>
      <c r="D196" s="26"/>
      <c r="E196" s="186" t="s">
        <v>296</v>
      </c>
      <c r="F196" s="144"/>
      <c r="G196" s="12"/>
      <c r="H196"/>
      <c r="I196" s="12"/>
      <c r="J196" s="18"/>
      <c r="K196" s="18"/>
      <c r="L196" s="18"/>
      <c r="M196" s="18"/>
      <c r="N196" s="18"/>
      <c r="O196" s="18"/>
      <c r="P196" s="18"/>
      <c r="Q196" s="18"/>
      <c r="R196" s="18"/>
      <c r="S196" s="12" t="s">
        <v>47</v>
      </c>
    </row>
    <row r="197" spans="1:32" x14ac:dyDescent="0.35">
      <c r="A197" s="19" t="s">
        <v>823</v>
      </c>
      <c r="B197" s="77">
        <v>1</v>
      </c>
      <c r="C197" s="20" t="str">
        <f t="shared" ref="C197:C203" si="128">IF(A197="","",VLOOKUP($A$196,IF(LEN(A197)=2,U15BB,U15BA),VLOOKUP(LEFT(A197,1),club,6,FALSE),FALSE))</f>
        <v>Rowan Phillips</v>
      </c>
      <c r="D197" s="20" t="str">
        <f t="shared" si="116"/>
        <v>St Albans</v>
      </c>
      <c r="E197" s="155">
        <v>24.67</v>
      </c>
      <c r="F197" s="146">
        <f>Decsheets!$V$5</f>
        <v>6</v>
      </c>
      <c r="G197" s="12"/>
      <c r="I197" s="22"/>
      <c r="J197" s="18">
        <f t="shared" ref="J197:Q203" si="129">IF($A197="","",IF(LEFT($A197,1)=J$12,$F197,""))</f>
        <v>6</v>
      </c>
      <c r="K197" s="18" t="str">
        <f t="shared" si="129"/>
        <v/>
      </c>
      <c r="L197" s="18" t="str">
        <f t="shared" si="129"/>
        <v/>
      </c>
      <c r="M197" s="18" t="str">
        <f t="shared" si="129"/>
        <v/>
      </c>
      <c r="N197" s="18" t="str">
        <f t="shared" si="129"/>
        <v/>
      </c>
      <c r="O197" s="18" t="str">
        <f t="shared" si="129"/>
        <v/>
      </c>
      <c r="P197" s="18" t="str">
        <f t="shared" si="129"/>
        <v/>
      </c>
      <c r="Q197" s="18" t="str">
        <f t="shared" si="129"/>
        <v/>
      </c>
      <c r="R197" s="18"/>
      <c r="S197" s="1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</row>
    <row r="198" spans="1:32" x14ac:dyDescent="0.35">
      <c r="A198" s="19" t="s">
        <v>432</v>
      </c>
      <c r="B198" s="77">
        <v>2</v>
      </c>
      <c r="C198" s="20" t="str">
        <f t="shared" si="128"/>
        <v>Kenneth Powley</v>
      </c>
      <c r="D198" s="20" t="str">
        <f t="shared" ref="D198:D203" si="130">IF(A198="","",VLOOKUP(LEFT(A198,1),club,2,FALSE))</f>
        <v>Dacorum &amp; T</v>
      </c>
      <c r="E198" s="155">
        <v>22.11</v>
      </c>
      <c r="F198" s="146">
        <f>Decsheets!$V$6</f>
        <v>5</v>
      </c>
      <c r="G198" s="12"/>
      <c r="I198" s="22"/>
      <c r="J198" s="18" t="str">
        <f t="shared" si="129"/>
        <v/>
      </c>
      <c r="K198" s="18" t="str">
        <f t="shared" si="129"/>
        <v/>
      </c>
      <c r="L198" s="18" t="str">
        <f t="shared" si="129"/>
        <v/>
      </c>
      <c r="M198" s="18">
        <f t="shared" si="129"/>
        <v>5</v>
      </c>
      <c r="N198" s="18" t="str">
        <f t="shared" si="129"/>
        <v/>
      </c>
      <c r="O198" s="18" t="str">
        <f t="shared" si="129"/>
        <v/>
      </c>
      <c r="P198" s="18" t="str">
        <f t="shared" si="129"/>
        <v/>
      </c>
      <c r="Q198" s="18" t="str">
        <f t="shared" si="129"/>
        <v/>
      </c>
      <c r="R198" s="18"/>
      <c r="S198" s="1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</row>
    <row r="199" spans="1:32" x14ac:dyDescent="0.35">
      <c r="A199" s="19" t="s">
        <v>434</v>
      </c>
      <c r="B199" s="77">
        <v>3</v>
      </c>
      <c r="C199" s="20" t="str">
        <f t="shared" si="128"/>
        <v>Oliver Laurens</v>
      </c>
      <c r="D199" s="20" t="str">
        <f t="shared" si="130"/>
        <v>Shaftesbury</v>
      </c>
      <c r="E199" s="155">
        <v>16.7</v>
      </c>
      <c r="F199" s="146">
        <f>Decsheets!$V$7</f>
        <v>4</v>
      </c>
      <c r="G199" s="12"/>
      <c r="I199" s="22"/>
      <c r="J199" s="18" t="str">
        <f t="shared" si="129"/>
        <v/>
      </c>
      <c r="K199" s="18" t="str">
        <f t="shared" si="129"/>
        <v/>
      </c>
      <c r="L199" s="18" t="str">
        <f t="shared" si="129"/>
        <v/>
      </c>
      <c r="M199" s="18" t="str">
        <f t="shared" si="129"/>
        <v/>
      </c>
      <c r="N199" s="18">
        <f t="shared" si="129"/>
        <v>4</v>
      </c>
      <c r="O199" s="18" t="str">
        <f t="shared" si="129"/>
        <v/>
      </c>
      <c r="P199" s="18" t="str">
        <f t="shared" si="129"/>
        <v/>
      </c>
      <c r="Q199" s="18" t="str">
        <f t="shared" si="129"/>
        <v/>
      </c>
      <c r="R199" s="18"/>
      <c r="S199" s="1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</row>
    <row r="200" spans="1:32" x14ac:dyDescent="0.35">
      <c r="A200" s="19" t="s">
        <v>821</v>
      </c>
      <c r="B200" s="77" t="s">
        <v>23</v>
      </c>
      <c r="C200" s="20" t="str">
        <f t="shared" si="128"/>
        <v>Benjamin Dorman</v>
      </c>
      <c r="D200" s="20" t="str">
        <f t="shared" si="130"/>
        <v>Herts Phoenix</v>
      </c>
      <c r="E200" s="155">
        <v>11.71</v>
      </c>
      <c r="F200" s="146">
        <f>Decsheets!$V$8</f>
        <v>3</v>
      </c>
      <c r="G200" s="12"/>
      <c r="I200" s="22"/>
      <c r="J200" s="18" t="str">
        <f t="shared" si="129"/>
        <v/>
      </c>
      <c r="K200" s="18" t="str">
        <f t="shared" si="129"/>
        <v/>
      </c>
      <c r="L200" s="18">
        <f t="shared" si="129"/>
        <v>3</v>
      </c>
      <c r="M200" s="18" t="str">
        <f t="shared" si="129"/>
        <v/>
      </c>
      <c r="N200" s="18" t="str">
        <f t="shared" si="129"/>
        <v/>
      </c>
      <c r="O200" s="18" t="str">
        <f t="shared" si="129"/>
        <v/>
      </c>
      <c r="P200" s="18" t="str">
        <f t="shared" si="129"/>
        <v/>
      </c>
      <c r="Q200" s="18" t="str">
        <f t="shared" si="129"/>
        <v/>
      </c>
      <c r="R200" s="18"/>
      <c r="S200" s="1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</row>
    <row r="201" spans="1:32" x14ac:dyDescent="0.35">
      <c r="A201" s="19"/>
      <c r="B201" s="77" t="s">
        <v>24</v>
      </c>
      <c r="C201" s="20" t="str">
        <f t="shared" si="128"/>
        <v/>
      </c>
      <c r="D201" s="20" t="str">
        <f t="shared" si="130"/>
        <v/>
      </c>
      <c r="E201" s="155" t="s">
        <v>296</v>
      </c>
      <c r="F201" s="146">
        <f>Decsheets!$V$9</f>
        <v>2</v>
      </c>
      <c r="G201" s="12"/>
      <c r="I201" s="22"/>
      <c r="J201" s="18" t="str">
        <f t="shared" si="129"/>
        <v/>
      </c>
      <c r="K201" s="18" t="str">
        <f t="shared" si="129"/>
        <v/>
      </c>
      <c r="L201" s="18" t="str">
        <f t="shared" si="129"/>
        <v/>
      </c>
      <c r="M201" s="18" t="str">
        <f t="shared" si="129"/>
        <v/>
      </c>
      <c r="N201" s="18" t="str">
        <f t="shared" si="129"/>
        <v/>
      </c>
      <c r="O201" s="18" t="str">
        <f t="shared" si="129"/>
        <v/>
      </c>
      <c r="P201" s="18" t="str">
        <f t="shared" si="129"/>
        <v/>
      </c>
      <c r="Q201" s="18" t="str">
        <f t="shared" si="129"/>
        <v/>
      </c>
      <c r="R201" s="18"/>
      <c r="S201" s="1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</row>
    <row r="202" spans="1:32" x14ac:dyDescent="0.35">
      <c r="A202" s="19"/>
      <c r="B202" s="77" t="s">
        <v>25</v>
      </c>
      <c r="C202" s="20" t="str">
        <f t="shared" si="128"/>
        <v/>
      </c>
      <c r="D202" s="20" t="str">
        <f t="shared" si="130"/>
        <v/>
      </c>
      <c r="E202" s="155" t="s">
        <v>296</v>
      </c>
      <c r="F202" s="146">
        <f>Decsheets!$V$10</f>
        <v>1</v>
      </c>
      <c r="G202" s="12"/>
      <c r="I202" s="22"/>
      <c r="J202" s="18" t="str">
        <f t="shared" si="129"/>
        <v/>
      </c>
      <c r="K202" s="18" t="str">
        <f t="shared" si="129"/>
        <v/>
      </c>
      <c r="L202" s="18" t="str">
        <f t="shared" si="129"/>
        <v/>
      </c>
      <c r="M202" s="18" t="str">
        <f t="shared" si="129"/>
        <v/>
      </c>
      <c r="N202" s="18" t="str">
        <f t="shared" si="129"/>
        <v/>
      </c>
      <c r="O202" s="18" t="str">
        <f t="shared" si="129"/>
        <v/>
      </c>
      <c r="P202" s="18" t="str">
        <f t="shared" si="129"/>
        <v/>
      </c>
      <c r="Q202" s="18" t="str">
        <f t="shared" si="129"/>
        <v/>
      </c>
      <c r="R202" s="18"/>
      <c r="S202" s="1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</row>
    <row r="203" spans="1:32" x14ac:dyDescent="0.35">
      <c r="A203" s="19"/>
      <c r="B203" s="77">
        <v>7</v>
      </c>
      <c r="C203" s="20" t="str">
        <f t="shared" si="128"/>
        <v/>
      </c>
      <c r="D203" s="20" t="str">
        <f t="shared" si="130"/>
        <v/>
      </c>
      <c r="E203" s="155" t="s">
        <v>296</v>
      </c>
      <c r="F203" s="146">
        <v>1</v>
      </c>
      <c r="G203" s="12"/>
      <c r="I203" s="22"/>
      <c r="J203" s="18" t="str">
        <f t="shared" si="129"/>
        <v/>
      </c>
      <c r="K203" s="18" t="str">
        <f t="shared" si="129"/>
        <v/>
      </c>
      <c r="L203" s="18" t="str">
        <f t="shared" si="129"/>
        <v/>
      </c>
      <c r="M203" s="18" t="str">
        <f t="shared" si="129"/>
        <v/>
      </c>
      <c r="N203" s="18" t="str">
        <f t="shared" si="129"/>
        <v/>
      </c>
      <c r="O203" s="18" t="str">
        <f t="shared" si="129"/>
        <v/>
      </c>
      <c r="P203" s="18" t="str">
        <f t="shared" si="129"/>
        <v/>
      </c>
      <c r="Q203" s="18" t="str">
        <f t="shared" si="129"/>
        <v/>
      </c>
      <c r="R203" s="18">
        <f>SUM(Decsheets!$V$5:$V$12)-(SUM(J197:P203))</f>
        <v>3</v>
      </c>
      <c r="S203" s="1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</row>
    <row r="204" spans="1:32" s="2" customFormat="1" x14ac:dyDescent="0.35">
      <c r="A204" s="28" t="s">
        <v>14</v>
      </c>
      <c r="B204" s="76"/>
      <c r="C204" s="23" t="s">
        <v>106</v>
      </c>
      <c r="D204" s="26"/>
      <c r="E204" s="11" t="s">
        <v>296</v>
      </c>
      <c r="F204" s="144"/>
      <c r="G204" s="12"/>
      <c r="H204"/>
      <c r="I204" s="27"/>
      <c r="J204" s="18"/>
      <c r="K204" s="18"/>
      <c r="L204" s="18"/>
      <c r="M204" s="18"/>
      <c r="N204" s="18"/>
      <c r="O204" s="18"/>
      <c r="P204" s="18"/>
      <c r="Q204" s="18"/>
      <c r="R204" s="18"/>
      <c r="S204" s="12" t="s">
        <v>14</v>
      </c>
    </row>
    <row r="205" spans="1:32" x14ac:dyDescent="0.35">
      <c r="A205" s="19" t="s">
        <v>434</v>
      </c>
      <c r="B205" s="77">
        <v>1</v>
      </c>
      <c r="C205" s="20" t="str">
        <f t="shared" ref="C205:C211" si="131">IF(A205="","",VLOOKUP($A$204,IF(LEN(A205)=2,U15BB,U15BA),VLOOKUP(LEFT(A205,1),club,6,FALSE),FALSE))</f>
        <v>Shaftesbury</v>
      </c>
      <c r="D205" s="20" t="str">
        <f t="shared" ref="D205:D211" si="132">IF(A205="","",VLOOKUP(LEFT(A205,1),club,2,FALSE))</f>
        <v>Shaftesbury</v>
      </c>
      <c r="E205" s="154">
        <v>47</v>
      </c>
      <c r="F205" s="146">
        <f>Decsheets!$V$5</f>
        <v>6</v>
      </c>
      <c r="G205" s="12"/>
      <c r="I205" s="22"/>
      <c r="J205" s="18" t="str">
        <f t="shared" ref="J205:Q211" si="133">IF($A205="","",IF(LEFT($A205,1)=J$12,$F205,""))</f>
        <v/>
      </c>
      <c r="K205" s="18" t="str">
        <f t="shared" si="133"/>
        <v/>
      </c>
      <c r="L205" s="18" t="str">
        <f t="shared" si="133"/>
        <v/>
      </c>
      <c r="M205" s="18" t="str">
        <f t="shared" si="133"/>
        <v/>
      </c>
      <c r="N205" s="18">
        <f t="shared" si="133"/>
        <v>6</v>
      </c>
      <c r="O205" s="18" t="str">
        <f t="shared" si="133"/>
        <v/>
      </c>
      <c r="P205" s="18" t="str">
        <f t="shared" si="133"/>
        <v/>
      </c>
      <c r="Q205" s="18" t="str">
        <f t="shared" si="133"/>
        <v/>
      </c>
      <c r="R205" s="18"/>
      <c r="S205" s="1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</row>
    <row r="206" spans="1:32" x14ac:dyDescent="0.35">
      <c r="A206" s="19" t="s">
        <v>432</v>
      </c>
      <c r="B206" s="77">
        <v>2</v>
      </c>
      <c r="C206" s="20" t="str">
        <f t="shared" si="131"/>
        <v>Dacorum &amp; T</v>
      </c>
      <c r="D206" s="20" t="str">
        <f t="shared" si="132"/>
        <v>Dacorum &amp; T</v>
      </c>
      <c r="E206" s="154">
        <v>51.7</v>
      </c>
      <c r="F206" s="146">
        <f>Decsheets!$V$6</f>
        <v>5</v>
      </c>
      <c r="G206" s="12"/>
      <c r="I206" s="22"/>
      <c r="J206" s="18" t="str">
        <f t="shared" si="133"/>
        <v/>
      </c>
      <c r="K206" s="18" t="str">
        <f t="shared" si="133"/>
        <v/>
      </c>
      <c r="L206" s="18" t="str">
        <f t="shared" si="133"/>
        <v/>
      </c>
      <c r="M206" s="18">
        <f t="shared" si="133"/>
        <v>5</v>
      </c>
      <c r="N206" s="18" t="str">
        <f t="shared" si="133"/>
        <v/>
      </c>
      <c r="O206" s="18" t="str">
        <f t="shared" si="133"/>
        <v/>
      </c>
      <c r="P206" s="18" t="str">
        <f t="shared" si="133"/>
        <v/>
      </c>
      <c r="Q206" s="18" t="str">
        <f t="shared" si="133"/>
        <v/>
      </c>
      <c r="R206" s="18"/>
      <c r="S206" s="1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</row>
    <row r="207" spans="1:32" x14ac:dyDescent="0.35">
      <c r="A207" s="19" t="s">
        <v>430</v>
      </c>
      <c r="B207" s="77">
        <v>3</v>
      </c>
      <c r="C207" s="20" t="str">
        <f t="shared" si="131"/>
        <v>Herts Phoenix</v>
      </c>
      <c r="D207" s="20" t="str">
        <f t="shared" si="132"/>
        <v>Herts Phoenix</v>
      </c>
      <c r="E207" s="154">
        <v>54.1</v>
      </c>
      <c r="F207" s="146">
        <f>Decsheets!$V$7</f>
        <v>4</v>
      </c>
      <c r="G207" s="12"/>
      <c r="I207" s="22"/>
      <c r="J207" s="18" t="str">
        <f t="shared" si="133"/>
        <v/>
      </c>
      <c r="K207" s="18" t="str">
        <f t="shared" si="133"/>
        <v/>
      </c>
      <c r="L207" s="18">
        <f t="shared" si="133"/>
        <v>4</v>
      </c>
      <c r="M207" s="18" t="str">
        <f t="shared" si="133"/>
        <v/>
      </c>
      <c r="N207" s="18" t="str">
        <f t="shared" si="133"/>
        <v/>
      </c>
      <c r="O207" s="18" t="str">
        <f t="shared" si="133"/>
        <v/>
      </c>
      <c r="P207" s="18" t="str">
        <f t="shared" si="133"/>
        <v/>
      </c>
      <c r="Q207" s="18" t="str">
        <f t="shared" si="133"/>
        <v/>
      </c>
      <c r="R207" s="18"/>
      <c r="S207" s="1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</row>
    <row r="208" spans="1:32" x14ac:dyDescent="0.35">
      <c r="A208" s="19"/>
      <c r="B208" s="77" t="s">
        <v>23</v>
      </c>
      <c r="C208" s="20" t="str">
        <f t="shared" si="131"/>
        <v/>
      </c>
      <c r="D208" s="20" t="str">
        <f t="shared" si="132"/>
        <v/>
      </c>
      <c r="E208" s="154" t="s">
        <v>296</v>
      </c>
      <c r="F208" s="146">
        <f>Decsheets!$V$8</f>
        <v>3</v>
      </c>
      <c r="G208" s="12"/>
      <c r="I208" s="22"/>
      <c r="J208" s="18" t="str">
        <f t="shared" si="133"/>
        <v/>
      </c>
      <c r="K208" s="18" t="str">
        <f t="shared" si="133"/>
        <v/>
      </c>
      <c r="L208" s="18" t="str">
        <f t="shared" si="133"/>
        <v/>
      </c>
      <c r="M208" s="18" t="str">
        <f t="shared" si="133"/>
        <v/>
      </c>
      <c r="N208" s="18" t="str">
        <f t="shared" si="133"/>
        <v/>
      </c>
      <c r="O208" s="18" t="str">
        <f t="shared" si="133"/>
        <v/>
      </c>
      <c r="P208" s="18" t="str">
        <f t="shared" si="133"/>
        <v/>
      </c>
      <c r="Q208" s="18" t="str">
        <f t="shared" si="133"/>
        <v/>
      </c>
      <c r="R208" s="18"/>
      <c r="S208" s="1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</row>
    <row r="209" spans="1:32" x14ac:dyDescent="0.35">
      <c r="A209" s="19"/>
      <c r="B209" s="77" t="s">
        <v>24</v>
      </c>
      <c r="C209" s="20" t="str">
        <f t="shared" si="131"/>
        <v/>
      </c>
      <c r="D209" s="20" t="str">
        <f t="shared" si="132"/>
        <v/>
      </c>
      <c r="E209" s="154" t="s">
        <v>296</v>
      </c>
      <c r="F209" s="146">
        <f>Decsheets!$V$9</f>
        <v>2</v>
      </c>
      <c r="G209" s="12"/>
      <c r="I209" s="22"/>
      <c r="J209" s="18" t="str">
        <f t="shared" si="133"/>
        <v/>
      </c>
      <c r="K209" s="18" t="str">
        <f t="shared" si="133"/>
        <v/>
      </c>
      <c r="L209" s="18" t="str">
        <f t="shared" si="133"/>
        <v/>
      </c>
      <c r="M209" s="18" t="str">
        <f t="shared" si="133"/>
        <v/>
      </c>
      <c r="N209" s="18" t="str">
        <f t="shared" si="133"/>
        <v/>
      </c>
      <c r="O209" s="18" t="str">
        <f t="shared" si="133"/>
        <v/>
      </c>
      <c r="P209" s="18" t="str">
        <f t="shared" si="133"/>
        <v/>
      </c>
      <c r="Q209" s="18" t="str">
        <f t="shared" si="133"/>
        <v/>
      </c>
      <c r="R209" s="18"/>
      <c r="S209" s="1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</row>
    <row r="210" spans="1:32" x14ac:dyDescent="0.35">
      <c r="A210" s="19"/>
      <c r="B210" s="77" t="s">
        <v>25</v>
      </c>
      <c r="C210" s="20" t="str">
        <f t="shared" si="131"/>
        <v/>
      </c>
      <c r="D210" s="20" t="str">
        <f t="shared" si="132"/>
        <v/>
      </c>
      <c r="E210" s="154" t="s">
        <v>296</v>
      </c>
      <c r="F210" s="146">
        <f>Decsheets!$V$10</f>
        <v>1</v>
      </c>
      <c r="G210" s="12"/>
      <c r="I210" s="22"/>
      <c r="J210" s="18" t="str">
        <f t="shared" si="133"/>
        <v/>
      </c>
      <c r="K210" s="18" t="str">
        <f t="shared" si="133"/>
        <v/>
      </c>
      <c r="L210" s="18" t="str">
        <f t="shared" si="133"/>
        <v/>
      </c>
      <c r="M210" s="18" t="str">
        <f t="shared" si="133"/>
        <v/>
      </c>
      <c r="N210" s="18" t="str">
        <f t="shared" si="133"/>
        <v/>
      </c>
      <c r="O210" s="18" t="str">
        <f t="shared" si="133"/>
        <v/>
      </c>
      <c r="P210" s="18" t="str">
        <f t="shared" si="133"/>
        <v/>
      </c>
      <c r="Q210" s="18" t="str">
        <f t="shared" si="133"/>
        <v/>
      </c>
      <c r="R210" s="18"/>
      <c r="S210" s="1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</row>
    <row r="211" spans="1:32" x14ac:dyDescent="0.35">
      <c r="A211" s="19"/>
      <c r="B211" s="77">
        <v>7</v>
      </c>
      <c r="C211" s="20" t="str">
        <f t="shared" si="131"/>
        <v/>
      </c>
      <c r="D211" s="20" t="str">
        <f t="shared" si="132"/>
        <v/>
      </c>
      <c r="E211" s="154" t="s">
        <v>296</v>
      </c>
      <c r="F211" s="146">
        <v>1</v>
      </c>
      <c r="G211" s="12"/>
      <c r="I211" s="22"/>
      <c r="J211" s="18" t="str">
        <f t="shared" si="133"/>
        <v/>
      </c>
      <c r="K211" s="18" t="str">
        <f t="shared" si="133"/>
        <v/>
      </c>
      <c r="L211" s="18" t="str">
        <f t="shared" si="133"/>
        <v/>
      </c>
      <c r="M211" s="18" t="str">
        <f t="shared" si="133"/>
        <v/>
      </c>
      <c r="N211" s="18" t="str">
        <f t="shared" si="133"/>
        <v/>
      </c>
      <c r="O211" s="18" t="str">
        <f t="shared" si="133"/>
        <v/>
      </c>
      <c r="P211" s="18" t="str">
        <f t="shared" si="133"/>
        <v/>
      </c>
      <c r="Q211" s="18" t="str">
        <f t="shared" si="133"/>
        <v/>
      </c>
      <c r="R211" s="18">
        <f>SUM(Decsheets!$V$5:$V$12)-(SUM(J205:P211))</f>
        <v>6</v>
      </c>
      <c r="S211" s="1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</row>
    <row r="212" spans="1:32" x14ac:dyDescent="0.35">
      <c r="A212" s="2"/>
      <c r="B212" s="1"/>
      <c r="C212" s="2"/>
      <c r="D212" s="2"/>
      <c r="E212" s="2"/>
      <c r="F212" s="1"/>
      <c r="G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</row>
    <row r="213" spans="1:32" x14ac:dyDescent="0.35">
      <c r="A213" s="2"/>
      <c r="B213" s="1"/>
      <c r="C213" s="2"/>
      <c r="D213" s="2"/>
      <c r="E213" s="2"/>
      <c r="F213" s="1"/>
      <c r="G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</row>
    <row r="214" spans="1:32" x14ac:dyDescent="0.35">
      <c r="A214" s="2"/>
      <c r="B214" s="1"/>
      <c r="C214" s="2"/>
      <c r="D214" s="2"/>
      <c r="E214" s="2"/>
      <c r="F214" s="1"/>
      <c r="G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</row>
    <row r="215" spans="1:32" x14ac:dyDescent="0.35">
      <c r="A215" s="2"/>
      <c r="B215" s="1"/>
      <c r="C215" s="2"/>
      <c r="D215" s="2"/>
      <c r="E215" s="2"/>
      <c r="F215" s="1"/>
      <c r="G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</row>
  </sheetData>
  <sheetProtection password="CAC7" sheet="1" objects="1" scenarios="1" selectLockedCells="1"/>
  <mergeCells count="4">
    <mergeCell ref="P1:R1"/>
    <mergeCell ref="R10:R12"/>
    <mergeCell ref="A1:D1"/>
    <mergeCell ref="W1:AB1"/>
  </mergeCells>
  <printOptions horizontalCentered="1" verticalCentered="1"/>
  <pageMargins left="0.51181102362204722" right="0.51181102362204722" top="0.43307086614173229" bottom="0.43307086614173229" header="0.31496062992125984" footer="0"/>
  <pageSetup paperSize="9" scale="82" fitToHeight="2" orientation="portrait" r:id="rId1"/>
  <headerFooter>
    <oddHeader>&amp;RUnder 15 Boys Page &amp;P of &amp;N</oddHead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8">
    <pageSetUpPr fitToPage="1"/>
  </sheetPr>
  <dimension ref="A1:BB227"/>
  <sheetViews>
    <sheetView topLeftCell="A12" workbookViewId="0">
      <selection activeCell="E12" sqref="E12"/>
    </sheetView>
  </sheetViews>
  <sheetFormatPr defaultRowHeight="14.5" x14ac:dyDescent="0.35"/>
  <cols>
    <col min="1" max="1" width="8.453125" style="162" customWidth="1"/>
    <col min="2" max="2" width="3.26953125" style="55" customWidth="1"/>
    <col min="3" max="3" width="37.54296875" customWidth="1"/>
    <col min="4" max="4" width="29.54296875" customWidth="1"/>
    <col min="5" max="5" width="11.1796875" style="190" customWidth="1"/>
    <col min="6" max="6" width="4.7265625" style="55" customWidth="1"/>
    <col min="7" max="7" width="6.7265625" hidden="1" customWidth="1"/>
    <col min="8" max="8" width="9.1796875" hidden="1" customWidth="1"/>
    <col min="9" max="9" width="6" customWidth="1"/>
    <col min="10" max="18" width="5.26953125" customWidth="1"/>
    <col min="19" max="19" width="8.7265625" customWidth="1"/>
    <col min="20" max="20" width="4.54296875" customWidth="1"/>
    <col min="21" max="21" width="4.453125" customWidth="1"/>
    <col min="23" max="23" width="19.81640625" customWidth="1"/>
    <col min="24" max="24" width="14.453125" customWidth="1"/>
    <col min="25" max="25" width="9.1796875" style="198"/>
    <col min="26" max="26" width="6.81640625" customWidth="1"/>
    <col min="27" max="27" width="20.81640625" customWidth="1"/>
    <col min="28" max="28" width="14.26953125" customWidth="1"/>
    <col min="29" max="29" width="9.1796875" style="197"/>
  </cols>
  <sheetData>
    <row r="1" spans="1:54" ht="18" x14ac:dyDescent="0.4">
      <c r="A1" s="340" t="s">
        <v>325</v>
      </c>
      <c r="B1" s="340"/>
      <c r="C1" s="340"/>
      <c r="D1" s="340"/>
      <c r="E1" s="340"/>
      <c r="F1" s="68"/>
      <c r="G1" s="68"/>
      <c r="H1" s="68"/>
      <c r="I1" s="2"/>
      <c r="J1" s="70" t="str">
        <f>Overallresults!I38</f>
        <v>Watford</v>
      </c>
      <c r="K1" s="69"/>
      <c r="L1" s="69"/>
      <c r="M1" s="69"/>
      <c r="N1" s="69"/>
      <c r="O1" s="69"/>
      <c r="P1" s="344">
        <f>Overallresults!L38</f>
        <v>44451</v>
      </c>
      <c r="Q1" s="344"/>
      <c r="R1" s="344"/>
      <c r="S1" s="2"/>
      <c r="T1" s="2"/>
      <c r="U1" s="2"/>
      <c r="V1" s="2"/>
      <c r="W1" s="340" t="s">
        <v>366</v>
      </c>
      <c r="X1" s="340"/>
      <c r="Y1" s="340"/>
      <c r="Z1" s="340"/>
      <c r="AA1" s="340"/>
      <c r="AB1" s="340"/>
      <c r="AC1" s="180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</row>
    <row r="2" spans="1:54" ht="16.5" customHeight="1" x14ac:dyDescent="0.35">
      <c r="A2" s="183"/>
      <c r="B2" s="76"/>
      <c r="C2" s="10" t="s">
        <v>1</v>
      </c>
      <c r="D2" s="10" t="s">
        <v>22</v>
      </c>
      <c r="E2" s="186"/>
      <c r="F2" s="144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2"/>
      <c r="U2" s="2"/>
      <c r="V2" s="2"/>
      <c r="W2" s="173" t="str">
        <f>Overallresults!I38</f>
        <v>Watford</v>
      </c>
      <c r="X2" s="169"/>
      <c r="Y2" s="180"/>
      <c r="Z2" s="169"/>
      <c r="AA2" s="310">
        <f>Overallresults!L38</f>
        <v>44451</v>
      </c>
      <c r="AB2" s="169"/>
      <c r="AC2" s="180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</row>
    <row r="3" spans="1:54" x14ac:dyDescent="0.35">
      <c r="A3" s="184"/>
      <c r="B3" s="123">
        <v>1</v>
      </c>
      <c r="C3" s="145" t="str">
        <f>Decsheets!T5</f>
        <v>St Albans</v>
      </c>
      <c r="D3" s="122">
        <f>SUM(J13:J227)</f>
        <v>37</v>
      </c>
      <c r="E3" s="187" t="str">
        <f>Decsheets!S5</f>
        <v>Q</v>
      </c>
      <c r="F3" s="144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2"/>
      <c r="U3" s="2"/>
      <c r="V3" s="2"/>
      <c r="W3" s="169"/>
      <c r="X3" s="169"/>
      <c r="Y3" s="180"/>
      <c r="Z3" s="169"/>
      <c r="AA3" s="169"/>
      <c r="AB3" s="169"/>
      <c r="AC3" s="180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</row>
    <row r="4" spans="1:54" x14ac:dyDescent="0.35">
      <c r="A4" s="184"/>
      <c r="B4" s="123">
        <v>2</v>
      </c>
      <c r="C4" s="145" t="str">
        <f>Decsheets!T6</f>
        <v>Watford</v>
      </c>
      <c r="D4" s="122">
        <f>SUM(K13:K227)</f>
        <v>39</v>
      </c>
      <c r="E4" s="187" t="str">
        <f>Decsheets!S6</f>
        <v>W</v>
      </c>
      <c r="F4" s="144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2"/>
      <c r="U4" s="2"/>
      <c r="V4" s="2"/>
      <c r="W4" s="169" t="s">
        <v>338</v>
      </c>
      <c r="X4" s="171" t="s">
        <v>342</v>
      </c>
      <c r="Y4" s="194" t="str">
        <f>$E12</f>
        <v>.</v>
      </c>
      <c r="Z4" s="169"/>
      <c r="AA4" s="169" t="s">
        <v>339</v>
      </c>
      <c r="AB4" s="171" t="s">
        <v>342</v>
      </c>
      <c r="AC4" s="194" t="str">
        <f>$E20</f>
        <v>.</v>
      </c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</row>
    <row r="5" spans="1:54" x14ac:dyDescent="0.35">
      <c r="A5" s="184"/>
      <c r="B5" s="123">
        <v>3</v>
      </c>
      <c r="C5" s="145" t="str">
        <f>Decsheets!T7</f>
        <v>Herts Phoenix</v>
      </c>
      <c r="D5" s="122">
        <f>SUM(L13:L227)</f>
        <v>53</v>
      </c>
      <c r="E5" s="187" t="str">
        <f>Decsheets!S7</f>
        <v>P</v>
      </c>
      <c r="F5" s="144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2"/>
      <c r="U5" s="2"/>
      <c r="V5" s="2"/>
      <c r="W5" s="169" t="str">
        <f>$C13</f>
        <v>Otis Omoniyi</v>
      </c>
      <c r="X5" s="169" t="str">
        <f>$D13</f>
        <v>Watford</v>
      </c>
      <c r="Y5" s="194">
        <f>$E13</f>
        <v>11.3</v>
      </c>
      <c r="Z5" s="169"/>
      <c r="AA5" s="169" t="str">
        <f>$C21</f>
        <v>Onaope Sogbesan</v>
      </c>
      <c r="AB5" s="169" t="str">
        <f>$D21</f>
        <v>Shaftesbury</v>
      </c>
      <c r="AC5" s="194">
        <f>$E21</f>
        <v>11.7</v>
      </c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</row>
    <row r="6" spans="1:54" x14ac:dyDescent="0.35">
      <c r="A6" s="184"/>
      <c r="B6" s="123" t="s">
        <v>23</v>
      </c>
      <c r="C6" s="145" t="str">
        <f>Decsheets!T8</f>
        <v>Dacorum &amp; T</v>
      </c>
      <c r="D6" s="122">
        <f>SUM(M13:M227)</f>
        <v>96</v>
      </c>
      <c r="E6" s="187" t="str">
        <f>Decsheets!S8</f>
        <v>D</v>
      </c>
      <c r="F6" s="144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2"/>
      <c r="U6" s="2"/>
      <c r="V6" s="2"/>
      <c r="W6" s="169" t="str">
        <f t="shared" ref="W6:W11" si="0">$C14</f>
        <v>Oscar Laurens</v>
      </c>
      <c r="X6" s="169" t="str">
        <f t="shared" ref="X6:X11" si="1">$D14</f>
        <v>Shaftesbury</v>
      </c>
      <c r="Y6" s="194">
        <f t="shared" ref="Y6:Y11" si="2">$E14</f>
        <v>11.5</v>
      </c>
      <c r="Z6" s="169"/>
      <c r="AA6" s="169" t="str">
        <f t="shared" ref="AA6:AA11" si="3">$C22</f>
        <v>Chris Davies</v>
      </c>
      <c r="AB6" s="169" t="str">
        <f t="shared" ref="AB6:AB11" si="4">$D22</f>
        <v>Watford</v>
      </c>
      <c r="AC6" s="194">
        <f t="shared" ref="AC6:AC11" si="5">$E22</f>
        <v>11.8</v>
      </c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</row>
    <row r="7" spans="1:54" x14ac:dyDescent="0.35">
      <c r="A7" s="184"/>
      <c r="B7" s="123" t="s">
        <v>24</v>
      </c>
      <c r="C7" s="145" t="str">
        <f>Decsheets!T9</f>
        <v>Shaftesbury</v>
      </c>
      <c r="D7" s="122">
        <f>SUM(N13:N227)</f>
        <v>80</v>
      </c>
      <c r="E7" s="187" t="str">
        <f>Decsheets!S9</f>
        <v>G</v>
      </c>
      <c r="F7" s="144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2"/>
      <c r="U7" s="2"/>
      <c r="V7" s="2"/>
      <c r="W7" s="169" t="str">
        <f t="shared" si="0"/>
        <v>Joshua Heesom</v>
      </c>
      <c r="X7" s="169" t="str">
        <f t="shared" si="1"/>
        <v>Herts Phoenix</v>
      </c>
      <c r="Y7" s="194">
        <f t="shared" si="2"/>
        <v>11.6</v>
      </c>
      <c r="Z7" s="169"/>
      <c r="AA7" s="169" t="str">
        <f t="shared" si="3"/>
        <v>Billy Day</v>
      </c>
      <c r="AB7" s="169" t="str">
        <f t="shared" si="4"/>
        <v>Dacorum &amp; T</v>
      </c>
      <c r="AC7" s="194">
        <f t="shared" si="5"/>
        <v>12.6</v>
      </c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</row>
    <row r="8" spans="1:54" x14ac:dyDescent="0.35">
      <c r="A8" s="184"/>
      <c r="B8" s="123" t="s">
        <v>25</v>
      </c>
      <c r="C8" s="145" t="str">
        <f>Decsheets!T10</f>
        <v>HAWCS/Enfield</v>
      </c>
      <c r="D8" s="122">
        <f>SUM(O13:O227)</f>
        <v>10</v>
      </c>
      <c r="E8" s="187" t="str">
        <f>Decsheets!S10</f>
        <v>E</v>
      </c>
      <c r="F8" s="144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2"/>
      <c r="U8" s="2"/>
      <c r="V8" s="2"/>
      <c r="W8" s="169" t="str">
        <f t="shared" si="0"/>
        <v>Thomas Chisholm</v>
      </c>
      <c r="X8" s="169" t="str">
        <f t="shared" si="1"/>
        <v>St Albans</v>
      </c>
      <c r="Y8" s="194">
        <f t="shared" si="2"/>
        <v>11.9</v>
      </c>
      <c r="Z8" s="169"/>
      <c r="AA8" s="169" t="str">
        <f t="shared" si="3"/>
        <v/>
      </c>
      <c r="AB8" s="169" t="str">
        <f t="shared" si="4"/>
        <v/>
      </c>
      <c r="AC8" s="194" t="str">
        <f t="shared" si="5"/>
        <v>.</v>
      </c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</row>
    <row r="9" spans="1:54" x14ac:dyDescent="0.35">
      <c r="A9" s="184"/>
      <c r="B9" s="123" t="s">
        <v>26</v>
      </c>
      <c r="C9" s="145" t="str">
        <f>Decsheets!T11</f>
        <v>-</v>
      </c>
      <c r="D9" s="122">
        <f>SUM(P13:P227)</f>
        <v>0</v>
      </c>
      <c r="E9" s="187" t="str">
        <f>Decsheets!S11</f>
        <v>-</v>
      </c>
      <c r="F9" s="14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2"/>
      <c r="U9" s="2"/>
      <c r="V9" s="2"/>
      <c r="W9" s="169" t="str">
        <f t="shared" si="0"/>
        <v>Marcus Devenport</v>
      </c>
      <c r="X9" s="169" t="str">
        <f t="shared" si="1"/>
        <v>Dacorum &amp; T</v>
      </c>
      <c r="Y9" s="194">
        <f t="shared" si="2"/>
        <v>12.3</v>
      </c>
      <c r="Z9" s="169"/>
      <c r="AA9" s="169" t="str">
        <f t="shared" si="3"/>
        <v/>
      </c>
      <c r="AB9" s="169" t="str">
        <f t="shared" si="4"/>
        <v/>
      </c>
      <c r="AC9" s="194" t="str">
        <f t="shared" si="5"/>
        <v>.</v>
      </c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</row>
    <row r="10" spans="1:54" x14ac:dyDescent="0.35">
      <c r="A10" s="184"/>
      <c r="B10" s="2"/>
      <c r="C10" s="2" t="s">
        <v>259</v>
      </c>
      <c r="D10" s="13">
        <f>SUM(R13:R227)</f>
        <v>252</v>
      </c>
      <c r="E10" s="187"/>
      <c r="F10" s="144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338" t="s">
        <v>27</v>
      </c>
      <c r="S10" s="12"/>
      <c r="T10" s="2"/>
      <c r="U10" s="2"/>
      <c r="V10" s="2"/>
      <c r="W10" s="169" t="str">
        <f t="shared" si="0"/>
        <v>Brendyn Mitchell</v>
      </c>
      <c r="X10" s="169" t="str">
        <f t="shared" si="1"/>
        <v>HAWCS/Enfield</v>
      </c>
      <c r="Y10" s="194">
        <f t="shared" si="2"/>
        <v>12.3</v>
      </c>
      <c r="Z10" s="169"/>
      <c r="AA10" s="169" t="str">
        <f t="shared" si="3"/>
        <v/>
      </c>
      <c r="AB10" s="169" t="str">
        <f t="shared" si="4"/>
        <v/>
      </c>
      <c r="AC10" s="194" t="str">
        <f t="shared" si="5"/>
        <v>.</v>
      </c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</row>
    <row r="11" spans="1:54" x14ac:dyDescent="0.35">
      <c r="A11" s="184"/>
      <c r="B11" s="76"/>
      <c r="C11" s="14"/>
      <c r="D11" s="14"/>
      <c r="E11" s="186"/>
      <c r="F11" s="144"/>
      <c r="G11" s="12"/>
      <c r="H11" s="12"/>
      <c r="I11" s="12"/>
      <c r="J11" s="32"/>
      <c r="K11" s="32"/>
      <c r="L11" s="32"/>
      <c r="M11" s="32"/>
      <c r="N11" s="32"/>
      <c r="O11" s="32"/>
      <c r="P11" s="32"/>
      <c r="Q11" s="32"/>
      <c r="R11" s="338"/>
      <c r="S11" s="12"/>
      <c r="T11" s="2"/>
      <c r="U11" s="2"/>
      <c r="V11" s="2"/>
      <c r="W11" s="169" t="str">
        <f t="shared" si="0"/>
        <v/>
      </c>
      <c r="X11" s="169" t="str">
        <f t="shared" si="1"/>
        <v/>
      </c>
      <c r="Y11" s="194" t="str">
        <f t="shared" si="2"/>
        <v>.</v>
      </c>
      <c r="Z11" s="169"/>
      <c r="AA11" s="169" t="str">
        <f t="shared" si="3"/>
        <v/>
      </c>
      <c r="AB11" s="169" t="str">
        <f t="shared" si="4"/>
        <v/>
      </c>
      <c r="AC11" s="194" t="str">
        <f t="shared" si="5"/>
        <v>.</v>
      </c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</row>
    <row r="12" spans="1:54" ht="27.5" x14ac:dyDescent="0.35">
      <c r="A12" s="185" t="s">
        <v>2</v>
      </c>
      <c r="B12" s="76"/>
      <c r="C12" s="16" t="s">
        <v>66</v>
      </c>
      <c r="D12" s="151" t="s">
        <v>336</v>
      </c>
      <c r="E12" s="153" t="s">
        <v>296</v>
      </c>
      <c r="F12" s="144"/>
      <c r="G12" s="12"/>
      <c r="H12" s="12"/>
      <c r="I12" s="12"/>
      <c r="J12" s="17" t="str">
        <f>Decsheets!S5</f>
        <v>Q</v>
      </c>
      <c r="K12" s="17" t="str">
        <f>Decsheets!S6</f>
        <v>W</v>
      </c>
      <c r="L12" s="17" t="str">
        <f>Decsheets!S7</f>
        <v>P</v>
      </c>
      <c r="M12" s="17" t="str">
        <f>Decsheets!S8</f>
        <v>D</v>
      </c>
      <c r="N12" s="17" t="str">
        <f>Decsheets!S9</f>
        <v>G</v>
      </c>
      <c r="O12" s="17" t="str">
        <f>Decsheets!S10</f>
        <v>E</v>
      </c>
      <c r="P12" s="17" t="str">
        <f>Decsheets!S11</f>
        <v>-</v>
      </c>
      <c r="Q12" s="326" t="str">
        <f>Decsheets!S12</f>
        <v>blank</v>
      </c>
      <c r="R12" s="339"/>
      <c r="S12" s="12" t="s">
        <v>28</v>
      </c>
      <c r="T12" s="2"/>
      <c r="U12" s="2"/>
      <c r="V12" s="2"/>
      <c r="W12" s="169"/>
      <c r="X12" s="169"/>
      <c r="Y12" s="194"/>
      <c r="Z12" s="169"/>
      <c r="AA12" s="169"/>
      <c r="AB12" s="169"/>
      <c r="AC12" s="194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</row>
    <row r="13" spans="1:54" x14ac:dyDescent="0.35">
      <c r="A13" s="182" t="s">
        <v>428</v>
      </c>
      <c r="B13" s="77">
        <v>1</v>
      </c>
      <c r="C13" s="30" t="str">
        <f t="shared" ref="C13:C19" si="6">IF(A13="","",VLOOKUP($A$12,IF(LEN(A13)=2,U17MB,U17MA),VLOOKUP(LEFT(A13,1),club,6,FALSE),FALSE))</f>
        <v>Otis Omoniyi</v>
      </c>
      <c r="D13" s="30" t="str">
        <f t="shared" ref="D13:D77" si="7">IF(A13="","",VLOOKUP(LEFT(A13,1),club,2,FALSE))</f>
        <v>Watford</v>
      </c>
      <c r="E13" s="154">
        <v>11.3</v>
      </c>
      <c r="F13" s="146">
        <f>Decsheets!$V$5</f>
        <v>6</v>
      </c>
      <c r="G13" s="12"/>
      <c r="H13" s="12"/>
      <c r="I13" s="22"/>
      <c r="J13" s="18" t="str">
        <f t="shared" ref="J13:Q19" si="8">IF($A13="","",IF(LEFT($A13,1)=J$12,$F13,""))</f>
        <v/>
      </c>
      <c r="K13" s="18">
        <f t="shared" si="8"/>
        <v>6</v>
      </c>
      <c r="L13" s="18" t="str">
        <f t="shared" si="8"/>
        <v/>
      </c>
      <c r="M13" s="18" t="str">
        <f t="shared" si="8"/>
        <v/>
      </c>
      <c r="N13" s="18" t="str">
        <f t="shared" si="8"/>
        <v/>
      </c>
      <c r="O13" s="18" t="str">
        <f t="shared" si="8"/>
        <v/>
      </c>
      <c r="P13" s="18" t="str">
        <f t="shared" si="8"/>
        <v/>
      </c>
      <c r="Q13" s="18" t="str">
        <f>IF($A13="","",IF(LEFT($A13,1)=Q$12,$F13,""))</f>
        <v/>
      </c>
      <c r="R13" s="18"/>
      <c r="S13" s="12"/>
      <c r="T13" s="2"/>
      <c r="U13" s="2"/>
      <c r="V13" s="2"/>
      <c r="W13" s="169" t="s">
        <v>340</v>
      </c>
      <c r="X13" s="171" t="s">
        <v>342</v>
      </c>
      <c r="Y13" s="194" t="str">
        <f>$E28</f>
        <v>.</v>
      </c>
      <c r="Z13" s="169"/>
      <c r="AA13" s="169" t="s">
        <v>341</v>
      </c>
      <c r="AB13" s="171" t="s">
        <v>342</v>
      </c>
      <c r="AC13" s="194" t="str">
        <f>$E36</f>
        <v>.</v>
      </c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</row>
    <row r="14" spans="1:54" x14ac:dyDescent="0.35">
      <c r="A14" s="182" t="s">
        <v>434</v>
      </c>
      <c r="B14" s="77">
        <v>2</v>
      </c>
      <c r="C14" s="30" t="str">
        <f t="shared" si="6"/>
        <v>Oscar Laurens</v>
      </c>
      <c r="D14" s="30" t="str">
        <f t="shared" si="7"/>
        <v>Shaftesbury</v>
      </c>
      <c r="E14" s="154">
        <v>11.5</v>
      </c>
      <c r="F14" s="146">
        <f>Decsheets!$V$6</f>
        <v>5</v>
      </c>
      <c r="G14" s="12"/>
      <c r="H14" s="12"/>
      <c r="I14" s="22"/>
      <c r="J14" s="18" t="str">
        <f t="shared" si="8"/>
        <v/>
      </c>
      <c r="K14" s="18" t="str">
        <f t="shared" si="8"/>
        <v/>
      </c>
      <c r="L14" s="18" t="str">
        <f t="shared" si="8"/>
        <v/>
      </c>
      <c r="M14" s="18" t="str">
        <f t="shared" si="8"/>
        <v/>
      </c>
      <c r="N14" s="18">
        <f t="shared" si="8"/>
        <v>5</v>
      </c>
      <c r="O14" s="18" t="str">
        <f t="shared" si="8"/>
        <v/>
      </c>
      <c r="P14" s="18" t="str">
        <f t="shared" si="8"/>
        <v/>
      </c>
      <c r="Q14" s="18" t="str">
        <f t="shared" si="8"/>
        <v/>
      </c>
      <c r="R14" s="18"/>
      <c r="S14" s="12"/>
      <c r="T14" s="2"/>
      <c r="U14" s="2"/>
      <c r="V14" s="2"/>
      <c r="W14" s="169" t="str">
        <f>$C29</f>
        <v>Joshua Heesom</v>
      </c>
      <c r="X14" s="169" t="str">
        <f>$D29</f>
        <v>Herts Phoenix</v>
      </c>
      <c r="Y14" s="194">
        <f>$E29</f>
        <v>23.6</v>
      </c>
      <c r="Z14" s="169"/>
      <c r="AA14" s="169" t="str">
        <f>$C37</f>
        <v xml:space="preserve">Otis Omoniyi </v>
      </c>
      <c r="AB14" s="169" t="str">
        <f>$D37</f>
        <v>Watford</v>
      </c>
      <c r="AC14" s="194">
        <f>$E37</f>
        <v>23.6</v>
      </c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</row>
    <row r="15" spans="1:54" x14ac:dyDescent="0.35">
      <c r="A15" s="182" t="s">
        <v>430</v>
      </c>
      <c r="B15" s="77">
        <v>3</v>
      </c>
      <c r="C15" s="30" t="str">
        <f t="shared" si="6"/>
        <v>Joshua Heesom</v>
      </c>
      <c r="D15" s="30" t="str">
        <f t="shared" si="7"/>
        <v>Herts Phoenix</v>
      </c>
      <c r="E15" s="154">
        <v>11.6</v>
      </c>
      <c r="F15" s="146">
        <f>Decsheets!$V$7</f>
        <v>4</v>
      </c>
      <c r="G15" s="12"/>
      <c r="H15" s="12"/>
      <c r="I15" s="22"/>
      <c r="J15" s="18" t="str">
        <f t="shared" si="8"/>
        <v/>
      </c>
      <c r="K15" s="18" t="str">
        <f t="shared" si="8"/>
        <v/>
      </c>
      <c r="L15" s="18">
        <f t="shared" si="8"/>
        <v>4</v>
      </c>
      <c r="M15" s="18" t="str">
        <f t="shared" si="8"/>
        <v/>
      </c>
      <c r="N15" s="18" t="str">
        <f t="shared" si="8"/>
        <v/>
      </c>
      <c r="O15" s="18" t="str">
        <f t="shared" si="8"/>
        <v/>
      </c>
      <c r="P15" s="18" t="str">
        <f t="shared" si="8"/>
        <v/>
      </c>
      <c r="Q15" s="18" t="str">
        <f t="shared" si="8"/>
        <v/>
      </c>
      <c r="R15" s="18"/>
      <c r="S15" s="12"/>
      <c r="T15" s="2"/>
      <c r="U15" s="2"/>
      <c r="V15" s="2"/>
      <c r="W15" s="169" t="str">
        <f t="shared" ref="W15:W20" si="9">$C30</f>
        <v>Oscar Laurens</v>
      </c>
      <c r="X15" s="169" t="str">
        <f t="shared" ref="X15:X20" si="10">$D30</f>
        <v>Shaftesbury</v>
      </c>
      <c r="Y15" s="194">
        <f t="shared" ref="Y15:Y20" si="11">$E30</f>
        <v>23.8</v>
      </c>
      <c r="Z15" s="169"/>
      <c r="AA15" s="169" t="str">
        <f t="shared" ref="AA15:AA20" si="12">$C38</f>
        <v>Bradley Ukpetenan</v>
      </c>
      <c r="AB15" s="169" t="str">
        <f t="shared" ref="AB15:AB20" si="13">$D38</f>
        <v>Shaftesbury</v>
      </c>
      <c r="AC15" s="194">
        <f t="shared" ref="AC15:AC20" si="14">$E38</f>
        <v>24.3</v>
      </c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</row>
    <row r="16" spans="1:54" x14ac:dyDescent="0.35">
      <c r="A16" s="182" t="s">
        <v>425</v>
      </c>
      <c r="B16" s="77" t="s">
        <v>23</v>
      </c>
      <c r="C16" s="30" t="str">
        <f t="shared" si="6"/>
        <v>Thomas Chisholm</v>
      </c>
      <c r="D16" s="30" t="str">
        <f t="shared" si="7"/>
        <v>St Albans</v>
      </c>
      <c r="E16" s="154">
        <v>11.9</v>
      </c>
      <c r="F16" s="146">
        <f>Decsheets!$V$8</f>
        <v>3</v>
      </c>
      <c r="G16" s="12"/>
      <c r="H16" s="12"/>
      <c r="I16" s="22"/>
      <c r="J16" s="18">
        <f t="shared" si="8"/>
        <v>3</v>
      </c>
      <c r="K16" s="18" t="str">
        <f t="shared" si="8"/>
        <v/>
      </c>
      <c r="L16" s="18" t="str">
        <f t="shared" si="8"/>
        <v/>
      </c>
      <c r="M16" s="18" t="str">
        <f t="shared" si="8"/>
        <v/>
      </c>
      <c r="N16" s="18" t="str">
        <f t="shared" si="8"/>
        <v/>
      </c>
      <c r="O16" s="18" t="str">
        <f t="shared" si="8"/>
        <v/>
      </c>
      <c r="P16" s="18" t="str">
        <f t="shared" si="8"/>
        <v/>
      </c>
      <c r="Q16" s="18" t="str">
        <f t="shared" si="8"/>
        <v/>
      </c>
      <c r="R16" s="18"/>
      <c r="S16" s="12"/>
      <c r="T16" s="2"/>
      <c r="U16" s="2"/>
      <c r="V16" s="2"/>
      <c r="W16" s="169" t="str">
        <f t="shared" si="9"/>
        <v>William Kennedy</v>
      </c>
      <c r="X16" s="169" t="str">
        <f t="shared" si="10"/>
        <v>St Albans</v>
      </c>
      <c r="Y16" s="194">
        <f t="shared" si="11"/>
        <v>24.4</v>
      </c>
      <c r="Z16" s="169"/>
      <c r="AA16" s="169" t="str">
        <f t="shared" si="12"/>
        <v>Maxwell Chisholm</v>
      </c>
      <c r="AB16" s="169" t="str">
        <f t="shared" si="13"/>
        <v>Herts Phoenix</v>
      </c>
      <c r="AC16" s="194">
        <f t="shared" si="14"/>
        <v>25</v>
      </c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</row>
    <row r="17" spans="1:54" x14ac:dyDescent="0.35">
      <c r="A17" s="182" t="s">
        <v>432</v>
      </c>
      <c r="B17" s="77" t="s">
        <v>24</v>
      </c>
      <c r="C17" s="30" t="str">
        <f t="shared" si="6"/>
        <v>Marcus Devenport</v>
      </c>
      <c r="D17" s="30" t="str">
        <f t="shared" si="7"/>
        <v>Dacorum &amp; T</v>
      </c>
      <c r="E17" s="154">
        <v>12.3</v>
      </c>
      <c r="F17" s="146">
        <f>Decsheets!$V$9</f>
        <v>2</v>
      </c>
      <c r="G17" s="12"/>
      <c r="H17" s="12"/>
      <c r="I17" s="22"/>
      <c r="J17" s="18" t="str">
        <f t="shared" si="8"/>
        <v/>
      </c>
      <c r="K17" s="18" t="str">
        <f t="shared" si="8"/>
        <v/>
      </c>
      <c r="L17" s="18" t="str">
        <f t="shared" si="8"/>
        <v/>
      </c>
      <c r="M17" s="18">
        <f t="shared" si="8"/>
        <v>2</v>
      </c>
      <c r="N17" s="18" t="str">
        <f t="shared" si="8"/>
        <v/>
      </c>
      <c r="O17" s="18" t="str">
        <f t="shared" si="8"/>
        <v/>
      </c>
      <c r="P17" s="18" t="str">
        <f t="shared" si="8"/>
        <v/>
      </c>
      <c r="Q17" s="18" t="str">
        <f t="shared" si="8"/>
        <v/>
      </c>
      <c r="R17" s="18"/>
      <c r="S17" s="12"/>
      <c r="T17" s="2"/>
      <c r="U17" s="2"/>
      <c r="V17" s="2"/>
      <c r="W17" s="169" t="str">
        <f t="shared" si="9"/>
        <v>Chris Davies</v>
      </c>
      <c r="X17" s="169" t="str">
        <f t="shared" si="10"/>
        <v>Watford</v>
      </c>
      <c r="Y17" s="194">
        <f t="shared" si="11"/>
        <v>24.4</v>
      </c>
      <c r="Z17" s="169"/>
      <c r="AA17" s="169" t="str">
        <f t="shared" si="12"/>
        <v>Shion Evans</v>
      </c>
      <c r="AB17" s="169" t="str">
        <f t="shared" si="13"/>
        <v>St Albans</v>
      </c>
      <c r="AC17" s="194">
        <f t="shared" si="14"/>
        <v>25.7</v>
      </c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</row>
    <row r="18" spans="1:54" x14ac:dyDescent="0.35">
      <c r="A18" s="182" t="s">
        <v>386</v>
      </c>
      <c r="B18" s="77" t="s">
        <v>25</v>
      </c>
      <c r="C18" s="30" t="str">
        <f t="shared" si="6"/>
        <v>Brendyn Mitchell</v>
      </c>
      <c r="D18" s="30" t="str">
        <f t="shared" si="7"/>
        <v>HAWCS/Enfield</v>
      </c>
      <c r="E18" s="154">
        <v>12.3</v>
      </c>
      <c r="F18" s="146">
        <f>Decsheets!$V$10</f>
        <v>1</v>
      </c>
      <c r="G18" s="12"/>
      <c r="H18" s="12"/>
      <c r="I18" s="22"/>
      <c r="J18" s="18" t="str">
        <f t="shared" si="8"/>
        <v/>
      </c>
      <c r="K18" s="18" t="str">
        <f t="shared" si="8"/>
        <v/>
      </c>
      <c r="L18" s="18" t="str">
        <f t="shared" si="8"/>
        <v/>
      </c>
      <c r="M18" s="18" t="str">
        <f t="shared" si="8"/>
        <v/>
      </c>
      <c r="N18" s="18" t="str">
        <f t="shared" si="8"/>
        <v/>
      </c>
      <c r="O18" s="18">
        <f t="shared" si="8"/>
        <v>1</v>
      </c>
      <c r="P18" s="18" t="str">
        <f t="shared" si="8"/>
        <v/>
      </c>
      <c r="Q18" s="18" t="str">
        <f t="shared" si="8"/>
        <v/>
      </c>
      <c r="R18" s="18"/>
      <c r="S18" s="12"/>
      <c r="T18" s="2"/>
      <c r="U18" s="2"/>
      <c r="V18" s="2"/>
      <c r="W18" s="169" t="str">
        <f t="shared" si="9"/>
        <v>Joseph Tibbett</v>
      </c>
      <c r="X18" s="169" t="str">
        <f t="shared" si="10"/>
        <v>Dacorum &amp; T</v>
      </c>
      <c r="Y18" s="194">
        <f t="shared" si="11"/>
        <v>26.4</v>
      </c>
      <c r="Z18" s="169"/>
      <c r="AA18" s="169" t="str">
        <f t="shared" si="12"/>
        <v>Nikolas Petrou</v>
      </c>
      <c r="AB18" s="169" t="str">
        <f t="shared" si="13"/>
        <v>Dacorum &amp; T</v>
      </c>
      <c r="AC18" s="194">
        <f t="shared" si="14"/>
        <v>26.5</v>
      </c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</row>
    <row r="19" spans="1:54" x14ac:dyDescent="0.35">
      <c r="A19" s="182"/>
      <c r="B19" s="77">
        <v>7</v>
      </c>
      <c r="C19" s="30" t="str">
        <f t="shared" si="6"/>
        <v/>
      </c>
      <c r="D19" s="30" t="str">
        <f t="shared" si="7"/>
        <v/>
      </c>
      <c r="E19" s="154" t="s">
        <v>296</v>
      </c>
      <c r="F19" s="146">
        <f>Decsheets!$V$11</f>
        <v>0</v>
      </c>
      <c r="G19" s="12"/>
      <c r="H19" s="12"/>
      <c r="I19" s="22"/>
      <c r="J19" s="18" t="str">
        <f t="shared" si="8"/>
        <v/>
      </c>
      <c r="K19" s="18" t="str">
        <f t="shared" si="8"/>
        <v/>
      </c>
      <c r="L19" s="18" t="str">
        <f t="shared" si="8"/>
        <v/>
      </c>
      <c r="M19" s="18" t="str">
        <f t="shared" si="8"/>
        <v/>
      </c>
      <c r="N19" s="18" t="str">
        <f t="shared" si="8"/>
        <v/>
      </c>
      <c r="O19" s="18" t="str">
        <f t="shared" si="8"/>
        <v/>
      </c>
      <c r="P19" s="18" t="str">
        <f t="shared" si="8"/>
        <v/>
      </c>
      <c r="Q19" s="18" t="str">
        <f t="shared" si="8"/>
        <v/>
      </c>
      <c r="R19" s="18">
        <f>SUM(Decsheets!$V$5:$V$12)-(SUM(J13:P19))</f>
        <v>0</v>
      </c>
      <c r="S19" s="12"/>
      <c r="T19" s="2"/>
      <c r="U19" s="2"/>
      <c r="V19" s="2"/>
      <c r="W19" s="169" t="str">
        <f t="shared" si="9"/>
        <v/>
      </c>
      <c r="X19" s="169" t="str">
        <f t="shared" si="10"/>
        <v/>
      </c>
      <c r="Y19" s="194" t="str">
        <f t="shared" si="11"/>
        <v>.</v>
      </c>
      <c r="Z19" s="169"/>
      <c r="AA19" s="169" t="str">
        <f t="shared" si="12"/>
        <v/>
      </c>
      <c r="AB19" s="169" t="str">
        <f t="shared" si="13"/>
        <v/>
      </c>
      <c r="AC19" s="194" t="str">
        <f t="shared" si="14"/>
        <v>.</v>
      </c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</row>
    <row r="20" spans="1:54" x14ac:dyDescent="0.35">
      <c r="A20" s="185" t="s">
        <v>2</v>
      </c>
      <c r="B20" s="76"/>
      <c r="C20" s="23" t="s">
        <v>65</v>
      </c>
      <c r="D20" s="151" t="s">
        <v>336</v>
      </c>
      <c r="E20" s="153" t="s">
        <v>296</v>
      </c>
      <c r="F20" s="144"/>
      <c r="G20" s="12"/>
      <c r="H20" s="12"/>
      <c r="I20" s="12"/>
      <c r="J20" s="18"/>
      <c r="K20" s="18"/>
      <c r="L20" s="18"/>
      <c r="M20" s="18"/>
      <c r="N20" s="18"/>
      <c r="O20" s="18"/>
      <c r="P20" s="18"/>
      <c r="Q20" s="18"/>
      <c r="R20" s="18"/>
      <c r="S20" s="12" t="s">
        <v>29</v>
      </c>
      <c r="T20" s="2"/>
      <c r="U20" s="2"/>
      <c r="V20" s="2"/>
      <c r="W20" s="169" t="str">
        <f t="shared" si="9"/>
        <v/>
      </c>
      <c r="X20" s="169" t="str">
        <f t="shared" si="10"/>
        <v/>
      </c>
      <c r="Y20" s="194" t="str">
        <f t="shared" si="11"/>
        <v>.</v>
      </c>
      <c r="Z20" s="169"/>
      <c r="AA20" s="169" t="str">
        <f t="shared" si="12"/>
        <v/>
      </c>
      <c r="AB20" s="169" t="str">
        <f t="shared" si="13"/>
        <v/>
      </c>
      <c r="AC20" s="194" t="str">
        <f t="shared" si="14"/>
        <v>.</v>
      </c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</row>
    <row r="21" spans="1:54" x14ac:dyDescent="0.35">
      <c r="A21" s="191" t="s">
        <v>824</v>
      </c>
      <c r="B21" s="77">
        <v>1</v>
      </c>
      <c r="C21" s="30" t="str">
        <f t="shared" ref="C21:C27" si="15">IF(A21="","",VLOOKUP($A$20,IF(LEN(A21)=2,U17MB,U17MA),VLOOKUP(LEFT(A21,1),club,6,FALSE),FALSE))</f>
        <v>Onaope Sogbesan</v>
      </c>
      <c r="D21" s="30" t="str">
        <f t="shared" si="7"/>
        <v>Shaftesbury</v>
      </c>
      <c r="E21" s="154">
        <v>11.7</v>
      </c>
      <c r="F21" s="146">
        <f>Decsheets!$V$5</f>
        <v>6</v>
      </c>
      <c r="G21" s="12"/>
      <c r="H21" s="12"/>
      <c r="I21" s="22"/>
      <c r="J21" s="18" t="str">
        <f>IF($A21="","",IF(LEFT($A21,1)=J$12,$F21,""))</f>
        <v/>
      </c>
      <c r="K21" s="18" t="str">
        <f t="shared" ref="K21:Q34" si="16">IF($A21="","",IF(LEFT($A21,1)=K$12,$F21,""))</f>
        <v/>
      </c>
      <c r="L21" s="18" t="str">
        <f t="shared" si="16"/>
        <v/>
      </c>
      <c r="M21" s="18" t="str">
        <f t="shared" si="16"/>
        <v/>
      </c>
      <c r="N21" s="18">
        <f t="shared" si="16"/>
        <v>6</v>
      </c>
      <c r="O21" s="18" t="str">
        <f t="shared" si="16"/>
        <v/>
      </c>
      <c r="P21" s="18" t="str">
        <f t="shared" si="16"/>
        <v/>
      </c>
      <c r="Q21" s="18" t="str">
        <f t="shared" si="16"/>
        <v/>
      </c>
      <c r="R21" s="18"/>
      <c r="S21" s="12"/>
      <c r="T21" s="2"/>
      <c r="U21" s="2"/>
      <c r="V21" s="2"/>
      <c r="W21" s="169"/>
      <c r="X21" s="169"/>
      <c r="Y21" s="194"/>
      <c r="Z21" s="169"/>
      <c r="AA21" s="169"/>
      <c r="AB21" s="169"/>
      <c r="AC21" s="194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</row>
    <row r="22" spans="1:54" x14ac:dyDescent="0.35">
      <c r="A22" s="191" t="s">
        <v>822</v>
      </c>
      <c r="B22" s="77">
        <v>2</v>
      </c>
      <c r="C22" s="30" t="str">
        <f t="shared" si="15"/>
        <v>Chris Davies</v>
      </c>
      <c r="D22" s="30" t="str">
        <f t="shared" si="7"/>
        <v>Watford</v>
      </c>
      <c r="E22" s="154">
        <v>11.8</v>
      </c>
      <c r="F22" s="146">
        <f>Decsheets!$V$6</f>
        <v>5</v>
      </c>
      <c r="G22" s="12"/>
      <c r="H22" s="12"/>
      <c r="I22" s="22"/>
      <c r="J22" s="18" t="str">
        <f t="shared" ref="J22:J27" si="17">IF($A22="","",IF(LEFT($A22,1)=J$12,$F22,""))</f>
        <v/>
      </c>
      <c r="K22" s="18">
        <f t="shared" si="16"/>
        <v>5</v>
      </c>
      <c r="L22" s="18" t="str">
        <f t="shared" si="16"/>
        <v/>
      </c>
      <c r="M22" s="18" t="str">
        <f t="shared" si="16"/>
        <v/>
      </c>
      <c r="N22" s="18" t="str">
        <f t="shared" si="16"/>
        <v/>
      </c>
      <c r="O22" s="18" t="str">
        <f t="shared" si="16"/>
        <v/>
      </c>
      <c r="P22" s="18" t="str">
        <f t="shared" si="16"/>
        <v/>
      </c>
      <c r="Q22" s="18" t="str">
        <f t="shared" si="16"/>
        <v/>
      </c>
      <c r="R22" s="18"/>
      <c r="S22" s="12"/>
      <c r="T22" s="2"/>
      <c r="U22" s="2"/>
      <c r="V22" s="2"/>
      <c r="W22" s="169" t="s">
        <v>379</v>
      </c>
      <c r="X22" s="169"/>
      <c r="Y22" s="194"/>
      <c r="Z22" s="169"/>
      <c r="AA22" s="169" t="s">
        <v>380</v>
      </c>
      <c r="AB22" s="169"/>
      <c r="AC22" s="194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</row>
    <row r="23" spans="1:54" x14ac:dyDescent="0.35">
      <c r="A23" s="191" t="s">
        <v>825</v>
      </c>
      <c r="B23" s="77">
        <v>3</v>
      </c>
      <c r="C23" s="30" t="str">
        <f t="shared" si="15"/>
        <v>Billy Day</v>
      </c>
      <c r="D23" s="30" t="str">
        <f t="shared" si="7"/>
        <v>Dacorum &amp; T</v>
      </c>
      <c r="E23" s="154">
        <v>12.6</v>
      </c>
      <c r="F23" s="146">
        <f>Decsheets!$V$7</f>
        <v>4</v>
      </c>
      <c r="G23" s="12"/>
      <c r="H23" s="12"/>
      <c r="I23" s="22"/>
      <c r="J23" s="18" t="str">
        <f t="shared" si="17"/>
        <v/>
      </c>
      <c r="K23" s="18" t="str">
        <f t="shared" si="16"/>
        <v/>
      </c>
      <c r="L23" s="18" t="str">
        <f t="shared" si="16"/>
        <v/>
      </c>
      <c r="M23" s="18">
        <f t="shared" si="16"/>
        <v>4</v>
      </c>
      <c r="N23" s="18" t="str">
        <f t="shared" si="16"/>
        <v/>
      </c>
      <c r="O23" s="18" t="str">
        <f t="shared" si="16"/>
        <v/>
      </c>
      <c r="P23" s="18" t="str">
        <f t="shared" si="16"/>
        <v/>
      </c>
      <c r="Q23" s="18" t="str">
        <f t="shared" si="16"/>
        <v/>
      </c>
      <c r="R23" s="18"/>
      <c r="S23" s="12"/>
      <c r="T23" s="2"/>
      <c r="U23" s="2"/>
      <c r="V23" s="2"/>
      <c r="W23" s="169" t="str">
        <f>$C45</f>
        <v>Mikhail Filippov</v>
      </c>
      <c r="X23" s="169" t="str">
        <f>$D45</f>
        <v>St Albans</v>
      </c>
      <c r="Y23" s="194">
        <f>$E45</f>
        <v>52</v>
      </c>
      <c r="Z23" s="169"/>
      <c r="AA23" s="169" t="str">
        <f>$C53</f>
        <v>William Kennedy</v>
      </c>
      <c r="AB23" s="169" t="str">
        <f>$D53</f>
        <v>St Albans</v>
      </c>
      <c r="AC23" s="194">
        <f>$E53</f>
        <v>54</v>
      </c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</row>
    <row r="24" spans="1:54" x14ac:dyDescent="0.35">
      <c r="A24" s="191"/>
      <c r="B24" s="77" t="s">
        <v>23</v>
      </c>
      <c r="C24" s="30" t="str">
        <f t="shared" si="15"/>
        <v/>
      </c>
      <c r="D24" s="30" t="str">
        <f t="shared" si="7"/>
        <v/>
      </c>
      <c r="E24" s="154" t="s">
        <v>296</v>
      </c>
      <c r="F24" s="146">
        <f>Decsheets!$V$8</f>
        <v>3</v>
      </c>
      <c r="G24" s="12"/>
      <c r="H24" s="12"/>
      <c r="I24" s="22"/>
      <c r="J24" s="18" t="str">
        <f t="shared" si="17"/>
        <v/>
      </c>
      <c r="K24" s="18" t="str">
        <f t="shared" si="16"/>
        <v/>
      </c>
      <c r="L24" s="18" t="str">
        <f t="shared" si="16"/>
        <v/>
      </c>
      <c r="M24" s="18" t="str">
        <f t="shared" si="16"/>
        <v/>
      </c>
      <c r="N24" s="18" t="str">
        <f t="shared" si="16"/>
        <v/>
      </c>
      <c r="O24" s="18" t="str">
        <f t="shared" si="16"/>
        <v/>
      </c>
      <c r="P24" s="18" t="str">
        <f t="shared" si="16"/>
        <v/>
      </c>
      <c r="Q24" s="18" t="str">
        <f t="shared" si="16"/>
        <v/>
      </c>
      <c r="R24" s="18"/>
      <c r="S24" s="12"/>
      <c r="T24" s="2"/>
      <c r="U24" s="2"/>
      <c r="V24" s="2"/>
      <c r="W24" s="169" t="str">
        <f t="shared" ref="W24:W29" si="18">$C46</f>
        <v>Oscar North</v>
      </c>
      <c r="X24" s="169" t="str">
        <f t="shared" ref="X24:X29" si="19">$D46</f>
        <v>Dacorum &amp; T</v>
      </c>
      <c r="Y24" s="194">
        <f t="shared" ref="Y24:Y29" si="20">$E46</f>
        <v>52.2</v>
      </c>
      <c r="Z24" s="169"/>
      <c r="AA24" s="169" t="str">
        <f t="shared" ref="AA24:AA29" si="21">$C54</f>
        <v>George Bancroft</v>
      </c>
      <c r="AB24" s="169" t="str">
        <f t="shared" ref="AB24:AB29" si="22">$D54</f>
        <v>Dacorum &amp; T</v>
      </c>
      <c r="AC24" s="194">
        <f t="shared" ref="AC24:AC29" si="23">$E54</f>
        <v>55.5</v>
      </c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</row>
    <row r="25" spans="1:54" x14ac:dyDescent="0.35">
      <c r="A25" s="191"/>
      <c r="B25" s="77" t="s">
        <v>24</v>
      </c>
      <c r="C25" s="30" t="str">
        <f t="shared" si="15"/>
        <v/>
      </c>
      <c r="D25" s="30" t="str">
        <f t="shared" si="7"/>
        <v/>
      </c>
      <c r="E25" s="154" t="s">
        <v>296</v>
      </c>
      <c r="F25" s="146">
        <f>Decsheets!$V$9</f>
        <v>2</v>
      </c>
      <c r="G25" s="12"/>
      <c r="H25" s="12"/>
      <c r="I25" s="22"/>
      <c r="J25" s="18" t="str">
        <f t="shared" si="17"/>
        <v/>
      </c>
      <c r="K25" s="18" t="str">
        <f t="shared" si="16"/>
        <v/>
      </c>
      <c r="L25" s="18" t="str">
        <f t="shared" si="16"/>
        <v/>
      </c>
      <c r="M25" s="18" t="str">
        <f t="shared" si="16"/>
        <v/>
      </c>
      <c r="N25" s="18" t="str">
        <f t="shared" si="16"/>
        <v/>
      </c>
      <c r="O25" s="18" t="str">
        <f t="shared" si="16"/>
        <v/>
      </c>
      <c r="P25" s="18" t="str">
        <f t="shared" si="16"/>
        <v/>
      </c>
      <c r="Q25" s="18" t="str">
        <f t="shared" si="16"/>
        <v/>
      </c>
      <c r="R25" s="18"/>
      <c r="S25" s="12"/>
      <c r="T25" s="2"/>
      <c r="U25" s="2"/>
      <c r="V25" s="2"/>
      <c r="W25" s="169" t="str">
        <f t="shared" si="18"/>
        <v>Maxwell Chisholm</v>
      </c>
      <c r="X25" s="169" t="str">
        <f t="shared" si="19"/>
        <v>Herts Phoenix</v>
      </c>
      <c r="Y25" s="194">
        <f t="shared" si="20"/>
        <v>56.7</v>
      </c>
      <c r="Z25" s="169"/>
      <c r="AA25" s="169" t="str">
        <f t="shared" si="21"/>
        <v>Ruben Kelly</v>
      </c>
      <c r="AB25" s="169" t="str">
        <f t="shared" si="22"/>
        <v>Herts Phoenix</v>
      </c>
      <c r="AC25" s="194">
        <f t="shared" si="23"/>
        <v>60.5</v>
      </c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</row>
    <row r="26" spans="1:54" x14ac:dyDescent="0.35">
      <c r="A26" s="191"/>
      <c r="B26" s="77" t="s">
        <v>25</v>
      </c>
      <c r="C26" s="30" t="str">
        <f t="shared" si="15"/>
        <v/>
      </c>
      <c r="D26" s="30" t="str">
        <f t="shared" si="7"/>
        <v/>
      </c>
      <c r="E26" s="154" t="s">
        <v>296</v>
      </c>
      <c r="F26" s="146">
        <f>Decsheets!$V$10</f>
        <v>1</v>
      </c>
      <c r="G26" s="12"/>
      <c r="H26" s="12"/>
      <c r="I26" s="22"/>
      <c r="J26" s="18" t="str">
        <f t="shared" si="17"/>
        <v/>
      </c>
      <c r="K26" s="18" t="str">
        <f t="shared" si="16"/>
        <v/>
      </c>
      <c r="L26" s="18" t="str">
        <f t="shared" si="16"/>
        <v/>
      </c>
      <c r="M26" s="18" t="str">
        <f t="shared" si="16"/>
        <v/>
      </c>
      <c r="N26" s="18" t="str">
        <f t="shared" si="16"/>
        <v/>
      </c>
      <c r="O26" s="18" t="str">
        <f t="shared" si="16"/>
        <v/>
      </c>
      <c r="P26" s="18" t="str">
        <f t="shared" si="16"/>
        <v/>
      </c>
      <c r="Q26" s="18" t="str">
        <f t="shared" si="16"/>
        <v/>
      </c>
      <c r="R26" s="18"/>
      <c r="S26" s="12"/>
      <c r="T26" s="2"/>
      <c r="U26" s="2"/>
      <c r="V26" s="2"/>
      <c r="W26" s="169" t="str">
        <f t="shared" si="18"/>
        <v>Daniel Banyard</v>
      </c>
      <c r="X26" s="169" t="str">
        <f t="shared" si="19"/>
        <v>Shaftesbury</v>
      </c>
      <c r="Y26" s="194">
        <f t="shared" si="20"/>
        <v>57.6</v>
      </c>
      <c r="Z26" s="169"/>
      <c r="AA26" s="169" t="str">
        <f t="shared" si="21"/>
        <v/>
      </c>
      <c r="AB26" s="169" t="str">
        <f t="shared" si="22"/>
        <v/>
      </c>
      <c r="AC26" s="194" t="str">
        <f t="shared" si="23"/>
        <v>.</v>
      </c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</row>
    <row r="27" spans="1:54" x14ac:dyDescent="0.35">
      <c r="A27" s="191"/>
      <c r="B27" s="77">
        <v>7</v>
      </c>
      <c r="C27" s="30" t="str">
        <f t="shared" si="15"/>
        <v/>
      </c>
      <c r="D27" s="30" t="str">
        <f t="shared" si="7"/>
        <v/>
      </c>
      <c r="E27" s="154" t="s">
        <v>296</v>
      </c>
      <c r="F27" s="146">
        <f>Decsheets!$V$11</f>
        <v>0</v>
      </c>
      <c r="G27" s="12"/>
      <c r="H27" s="12"/>
      <c r="I27" s="22"/>
      <c r="J27" s="18" t="str">
        <f t="shared" si="17"/>
        <v/>
      </c>
      <c r="K27" s="18" t="str">
        <f t="shared" si="16"/>
        <v/>
      </c>
      <c r="L27" s="18" t="str">
        <f t="shared" si="16"/>
        <v/>
      </c>
      <c r="M27" s="18" t="str">
        <f t="shared" si="16"/>
        <v/>
      </c>
      <c r="N27" s="18" t="str">
        <f t="shared" si="16"/>
        <v/>
      </c>
      <c r="O27" s="18" t="str">
        <f t="shared" si="16"/>
        <v/>
      </c>
      <c r="P27" s="18" t="str">
        <f t="shared" si="16"/>
        <v/>
      </c>
      <c r="Q27" s="18" t="str">
        <f t="shared" si="16"/>
        <v/>
      </c>
      <c r="R27" s="18">
        <f>SUM(Decsheets!$V$5:$V$12)-(SUM(J21:P27))</f>
        <v>6</v>
      </c>
      <c r="S27" s="12"/>
      <c r="T27" s="2"/>
      <c r="U27" s="2"/>
      <c r="V27" s="2"/>
      <c r="W27" s="169" t="str">
        <f t="shared" si="18"/>
        <v/>
      </c>
      <c r="X27" s="169" t="str">
        <f t="shared" si="19"/>
        <v/>
      </c>
      <c r="Y27" s="194" t="str">
        <f t="shared" si="20"/>
        <v>.</v>
      </c>
      <c r="Z27" s="169"/>
      <c r="AA27" s="169" t="str">
        <f t="shared" si="21"/>
        <v/>
      </c>
      <c r="AB27" s="169" t="str">
        <f t="shared" si="22"/>
        <v/>
      </c>
      <c r="AC27" s="194" t="str">
        <f t="shared" si="23"/>
        <v>.</v>
      </c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</row>
    <row r="28" spans="1:54" x14ac:dyDescent="0.35">
      <c r="A28" s="185" t="s">
        <v>3</v>
      </c>
      <c r="B28" s="76"/>
      <c r="C28" s="25" t="s">
        <v>64</v>
      </c>
      <c r="D28" s="151" t="s">
        <v>336</v>
      </c>
      <c r="E28" s="153" t="s">
        <v>296</v>
      </c>
      <c r="F28" s="144"/>
      <c r="G28" s="12"/>
      <c r="H28" s="12"/>
      <c r="I28" s="12"/>
      <c r="J28" s="18"/>
      <c r="K28" s="18"/>
      <c r="L28" s="18"/>
      <c r="M28" s="18"/>
      <c r="N28" s="18"/>
      <c r="O28" s="18"/>
      <c r="P28" s="18"/>
      <c r="Q28" s="18"/>
      <c r="R28" s="18"/>
      <c r="S28" s="12" t="s">
        <v>30</v>
      </c>
      <c r="T28" s="2"/>
      <c r="U28" s="2"/>
      <c r="V28" s="2"/>
      <c r="W28" s="169" t="str">
        <f t="shared" si="18"/>
        <v/>
      </c>
      <c r="X28" s="169" t="str">
        <f t="shared" si="19"/>
        <v/>
      </c>
      <c r="Y28" s="194" t="str">
        <f t="shared" si="20"/>
        <v>.</v>
      </c>
      <c r="Z28" s="169"/>
      <c r="AA28" s="169" t="str">
        <f>$C58</f>
        <v/>
      </c>
      <c r="AB28" s="169" t="str">
        <f>$D58</f>
        <v/>
      </c>
      <c r="AC28" s="194" t="str">
        <f t="shared" si="23"/>
        <v>.</v>
      </c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</row>
    <row r="29" spans="1:54" x14ac:dyDescent="0.35">
      <c r="A29" s="191" t="s">
        <v>430</v>
      </c>
      <c r="B29" s="77">
        <v>1</v>
      </c>
      <c r="C29" s="20" t="str">
        <f t="shared" ref="C29:C35" si="24">IF(A29="","",VLOOKUP($A$28,IF(LEN(A29)=2,U17MB,U17MA),VLOOKUP(LEFT(A29,1),club,6,FALSE),FALSE))</f>
        <v>Joshua Heesom</v>
      </c>
      <c r="D29" s="30" t="str">
        <f t="shared" si="7"/>
        <v>Herts Phoenix</v>
      </c>
      <c r="E29" s="154">
        <v>23.6</v>
      </c>
      <c r="F29" s="146">
        <f>Decsheets!$V$5</f>
        <v>6</v>
      </c>
      <c r="G29" s="12"/>
      <c r="H29" s="12"/>
      <c r="I29" s="22"/>
      <c r="J29" s="18" t="str">
        <f t="shared" ref="J29:J35" si="25">IF($A29="","",IF(LEFT($A29,1)=J$12,$F29,""))</f>
        <v/>
      </c>
      <c r="K29" s="18" t="str">
        <f t="shared" si="16"/>
        <v/>
      </c>
      <c r="L29" s="18">
        <f t="shared" si="16"/>
        <v>6</v>
      </c>
      <c r="M29" s="18" t="str">
        <f t="shared" si="16"/>
        <v/>
      </c>
      <c r="N29" s="18" t="str">
        <f t="shared" si="16"/>
        <v/>
      </c>
      <c r="O29" s="18" t="str">
        <f t="shared" si="16"/>
        <v/>
      </c>
      <c r="P29" s="18" t="str">
        <f t="shared" si="16"/>
        <v/>
      </c>
      <c r="Q29" s="18" t="str">
        <f t="shared" si="16"/>
        <v/>
      </c>
      <c r="R29" s="18"/>
      <c r="S29" s="12"/>
      <c r="T29" s="2"/>
      <c r="U29" s="2"/>
      <c r="V29" s="2"/>
      <c r="W29" s="169" t="str">
        <f t="shared" si="18"/>
        <v/>
      </c>
      <c r="X29" s="169" t="str">
        <f t="shared" si="19"/>
        <v/>
      </c>
      <c r="Y29" s="194" t="str">
        <f t="shared" si="20"/>
        <v>.</v>
      </c>
      <c r="Z29" s="169"/>
      <c r="AA29" s="169" t="str">
        <f t="shared" si="21"/>
        <v/>
      </c>
      <c r="AB29" s="169" t="str">
        <f t="shared" si="22"/>
        <v/>
      </c>
      <c r="AC29" s="194" t="str">
        <f t="shared" si="23"/>
        <v>.</v>
      </c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</row>
    <row r="30" spans="1:54" x14ac:dyDescent="0.35">
      <c r="A30" s="191" t="s">
        <v>434</v>
      </c>
      <c r="B30" s="77">
        <v>2</v>
      </c>
      <c r="C30" s="20" t="str">
        <f t="shared" si="24"/>
        <v>Oscar Laurens</v>
      </c>
      <c r="D30" s="30" t="str">
        <f t="shared" si="7"/>
        <v>Shaftesbury</v>
      </c>
      <c r="E30" s="154">
        <v>23.8</v>
      </c>
      <c r="F30" s="146">
        <f>Decsheets!$V$6</f>
        <v>5</v>
      </c>
      <c r="G30" s="12"/>
      <c r="H30" s="12"/>
      <c r="I30" s="22"/>
      <c r="J30" s="18" t="str">
        <f t="shared" si="25"/>
        <v/>
      </c>
      <c r="K30" s="18" t="str">
        <f t="shared" si="16"/>
        <v/>
      </c>
      <c r="L30" s="18" t="str">
        <f t="shared" si="16"/>
        <v/>
      </c>
      <c r="M30" s="18" t="str">
        <f t="shared" si="16"/>
        <v/>
      </c>
      <c r="N30" s="18">
        <f t="shared" si="16"/>
        <v>5</v>
      </c>
      <c r="O30" s="18" t="str">
        <f t="shared" si="16"/>
        <v/>
      </c>
      <c r="P30" s="18" t="str">
        <f t="shared" si="16"/>
        <v/>
      </c>
      <c r="Q30" s="18" t="str">
        <f t="shared" si="16"/>
        <v/>
      </c>
      <c r="R30" s="18"/>
      <c r="S30" s="12"/>
      <c r="T30" s="2"/>
      <c r="U30" s="2"/>
      <c r="V30" s="2"/>
      <c r="W30" s="169"/>
      <c r="X30" s="169"/>
      <c r="Y30" s="194"/>
      <c r="Z30" s="169"/>
      <c r="AA30" s="169"/>
      <c r="AB30" s="169"/>
      <c r="AC30" s="194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</row>
    <row r="31" spans="1:54" x14ac:dyDescent="0.35">
      <c r="A31" s="191" t="s">
        <v>425</v>
      </c>
      <c r="B31" s="77">
        <v>3</v>
      </c>
      <c r="C31" s="20" t="str">
        <f t="shared" si="24"/>
        <v>William Kennedy</v>
      </c>
      <c r="D31" s="30" t="str">
        <f t="shared" si="7"/>
        <v>St Albans</v>
      </c>
      <c r="E31" s="154">
        <v>24.4</v>
      </c>
      <c r="F31" s="146">
        <f>Decsheets!$V$7</f>
        <v>4</v>
      </c>
      <c r="G31" s="12"/>
      <c r="H31" s="12"/>
      <c r="I31" s="22"/>
      <c r="J31" s="18">
        <f t="shared" si="25"/>
        <v>4</v>
      </c>
      <c r="K31" s="18" t="str">
        <f t="shared" si="16"/>
        <v/>
      </c>
      <c r="L31" s="18" t="str">
        <f t="shared" si="16"/>
        <v/>
      </c>
      <c r="M31" s="18" t="str">
        <f t="shared" si="16"/>
        <v/>
      </c>
      <c r="N31" s="18" t="str">
        <f t="shared" si="16"/>
        <v/>
      </c>
      <c r="O31" s="18" t="str">
        <f t="shared" si="16"/>
        <v/>
      </c>
      <c r="P31" s="18" t="str">
        <f t="shared" si="16"/>
        <v/>
      </c>
      <c r="Q31" s="18" t="str">
        <f t="shared" si="16"/>
        <v/>
      </c>
      <c r="R31" s="18"/>
      <c r="S31" s="12"/>
      <c r="T31" s="2"/>
      <c r="U31" s="2"/>
      <c r="V31" s="2"/>
      <c r="W31" s="169" t="s">
        <v>345</v>
      </c>
      <c r="X31" s="169"/>
      <c r="Y31" s="180"/>
      <c r="Z31" s="169"/>
      <c r="AA31" s="169" t="s">
        <v>346</v>
      </c>
      <c r="AB31" s="169"/>
      <c r="AC31" s="180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</row>
    <row r="32" spans="1:54" x14ac:dyDescent="0.35">
      <c r="A32" s="191" t="s">
        <v>428</v>
      </c>
      <c r="B32" s="77" t="s">
        <v>23</v>
      </c>
      <c r="C32" s="20" t="str">
        <f t="shared" si="24"/>
        <v>Chris Davies</v>
      </c>
      <c r="D32" s="30" t="str">
        <f t="shared" si="7"/>
        <v>Watford</v>
      </c>
      <c r="E32" s="154">
        <v>24.4</v>
      </c>
      <c r="F32" s="146">
        <f>Decsheets!$V$8</f>
        <v>3</v>
      </c>
      <c r="G32" s="12"/>
      <c r="H32" s="12"/>
      <c r="I32" s="22"/>
      <c r="J32" s="18" t="str">
        <f t="shared" si="25"/>
        <v/>
      </c>
      <c r="K32" s="18">
        <f t="shared" si="16"/>
        <v>3</v>
      </c>
      <c r="L32" s="18" t="str">
        <f t="shared" si="16"/>
        <v/>
      </c>
      <c r="M32" s="18" t="str">
        <f t="shared" si="16"/>
        <v/>
      </c>
      <c r="N32" s="18" t="str">
        <f t="shared" si="16"/>
        <v/>
      </c>
      <c r="O32" s="18" t="str">
        <f t="shared" si="16"/>
        <v/>
      </c>
      <c r="P32" s="18" t="str">
        <f t="shared" si="16"/>
        <v/>
      </c>
      <c r="Q32" s="18" t="str">
        <f t="shared" si="16"/>
        <v/>
      </c>
      <c r="R32" s="18"/>
      <c r="S32" s="12"/>
      <c r="T32" s="2"/>
      <c r="U32" s="2"/>
      <c r="V32" s="2"/>
      <c r="W32" s="169" t="str">
        <f>$C61</f>
        <v>Leo Roncarati</v>
      </c>
      <c r="X32" s="169" t="str">
        <f>$D61</f>
        <v>Shaftesbury</v>
      </c>
      <c r="Y32" s="180" t="str">
        <f>$E61</f>
        <v>2:05.4</v>
      </c>
      <c r="Z32" s="169"/>
      <c r="AA32" s="169" t="str">
        <f>$C69</f>
        <v>Daniel Banyard</v>
      </c>
      <c r="AB32" s="169" t="str">
        <f>$D69</f>
        <v>Shaftesbury</v>
      </c>
      <c r="AC32" s="180" t="str">
        <f>$E69</f>
        <v>2:13.0</v>
      </c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</row>
    <row r="33" spans="1:54" x14ac:dyDescent="0.35">
      <c r="A33" s="191" t="s">
        <v>432</v>
      </c>
      <c r="B33" s="77" t="s">
        <v>24</v>
      </c>
      <c r="C33" s="20" t="str">
        <f t="shared" si="24"/>
        <v>Joseph Tibbett</v>
      </c>
      <c r="D33" s="30" t="str">
        <f t="shared" si="7"/>
        <v>Dacorum &amp; T</v>
      </c>
      <c r="E33" s="154">
        <v>26.4</v>
      </c>
      <c r="F33" s="146">
        <f>Decsheets!$V$9</f>
        <v>2</v>
      </c>
      <c r="G33" s="12"/>
      <c r="H33" s="12"/>
      <c r="I33" s="22"/>
      <c r="J33" s="18" t="str">
        <f t="shared" si="25"/>
        <v/>
      </c>
      <c r="K33" s="18" t="str">
        <f t="shared" si="16"/>
        <v/>
      </c>
      <c r="L33" s="18" t="str">
        <f t="shared" si="16"/>
        <v/>
      </c>
      <c r="M33" s="18">
        <f t="shared" si="16"/>
        <v>2</v>
      </c>
      <c r="N33" s="18" t="str">
        <f t="shared" si="16"/>
        <v/>
      </c>
      <c r="O33" s="18" t="str">
        <f t="shared" si="16"/>
        <v/>
      </c>
      <c r="P33" s="18" t="str">
        <f t="shared" si="16"/>
        <v/>
      </c>
      <c r="Q33" s="18" t="str">
        <f t="shared" si="16"/>
        <v/>
      </c>
      <c r="R33" s="18"/>
      <c r="S33" s="12"/>
      <c r="T33" s="2"/>
      <c r="U33" s="2"/>
      <c r="V33" s="2"/>
      <c r="W33" s="169" t="str">
        <f t="shared" ref="W33:W38" si="26">$C62</f>
        <v>George Smith</v>
      </c>
      <c r="X33" s="169" t="str">
        <f t="shared" ref="X33:X38" si="27">$D62</f>
        <v>Herts Phoenix</v>
      </c>
      <c r="Y33" s="180" t="str">
        <f t="shared" ref="Y33:Y38" si="28">$E62</f>
        <v>2:06.5</v>
      </c>
      <c r="Z33" s="169"/>
      <c r="AA33" s="169" t="str">
        <f t="shared" ref="AA33:AA38" si="29">$C70</f>
        <v>Ruben Kelly</v>
      </c>
      <c r="AB33" s="169" t="str">
        <f t="shared" ref="AB33:AB38" si="30">$D70</f>
        <v>Herts Phoenix</v>
      </c>
      <c r="AC33" s="180" t="str">
        <f t="shared" ref="AC33:AC38" si="31">$E70</f>
        <v>2:14.1</v>
      </c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</row>
    <row r="34" spans="1:54" x14ac:dyDescent="0.35">
      <c r="A34" s="191"/>
      <c r="B34" s="77" t="s">
        <v>25</v>
      </c>
      <c r="C34" s="20" t="str">
        <f t="shared" si="24"/>
        <v/>
      </c>
      <c r="D34" s="30" t="str">
        <f t="shared" si="7"/>
        <v/>
      </c>
      <c r="E34" s="154" t="s">
        <v>296</v>
      </c>
      <c r="F34" s="146">
        <f>Decsheets!$V$10</f>
        <v>1</v>
      </c>
      <c r="G34" s="12"/>
      <c r="H34" s="12"/>
      <c r="I34" s="22"/>
      <c r="J34" s="18" t="str">
        <f t="shared" si="25"/>
        <v/>
      </c>
      <c r="K34" s="18" t="str">
        <f t="shared" si="16"/>
        <v/>
      </c>
      <c r="L34" s="18" t="str">
        <f t="shared" si="16"/>
        <v/>
      </c>
      <c r="M34" s="18" t="str">
        <f t="shared" si="16"/>
        <v/>
      </c>
      <c r="N34" s="18" t="str">
        <f t="shared" si="16"/>
        <v/>
      </c>
      <c r="O34" s="18" t="str">
        <f t="shared" si="16"/>
        <v/>
      </c>
      <c r="P34" s="18" t="str">
        <f t="shared" si="16"/>
        <v/>
      </c>
      <c r="Q34" s="18" t="str">
        <f t="shared" si="16"/>
        <v/>
      </c>
      <c r="R34" s="18"/>
      <c r="S34" s="12"/>
      <c r="T34" s="2"/>
      <c r="U34" s="2"/>
      <c r="V34" s="2"/>
      <c r="W34" s="169" t="str">
        <f t="shared" si="26"/>
        <v>James Deayn</v>
      </c>
      <c r="X34" s="169" t="str">
        <f t="shared" si="27"/>
        <v>Dacorum &amp; T</v>
      </c>
      <c r="Y34" s="180" t="str">
        <f t="shared" si="28"/>
        <v>2:17.4</v>
      </c>
      <c r="Z34" s="169"/>
      <c r="AA34" s="169" t="str">
        <f t="shared" si="29"/>
        <v/>
      </c>
      <c r="AB34" s="169" t="str">
        <f t="shared" si="30"/>
        <v/>
      </c>
      <c r="AC34" s="180" t="str">
        <f t="shared" si="31"/>
        <v>.</v>
      </c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</row>
    <row r="35" spans="1:54" x14ac:dyDescent="0.35">
      <c r="A35" s="191"/>
      <c r="B35" s="77">
        <v>7</v>
      </c>
      <c r="C35" s="20" t="str">
        <f t="shared" si="24"/>
        <v/>
      </c>
      <c r="D35" s="30" t="str">
        <f t="shared" si="7"/>
        <v/>
      </c>
      <c r="E35" s="154" t="s">
        <v>296</v>
      </c>
      <c r="F35" s="146">
        <f>Decsheets!$V$11</f>
        <v>0</v>
      </c>
      <c r="G35" s="12"/>
      <c r="H35" s="12"/>
      <c r="I35" s="22"/>
      <c r="J35" s="18" t="str">
        <f t="shared" si="25"/>
        <v/>
      </c>
      <c r="K35" s="18" t="str">
        <f t="shared" ref="K35:Q35" si="32">IF($A35="","",IF(LEFT($A35,1)=K$12,$F35,""))</f>
        <v/>
      </c>
      <c r="L35" s="18" t="str">
        <f t="shared" si="32"/>
        <v/>
      </c>
      <c r="M35" s="18" t="str">
        <f t="shared" si="32"/>
        <v/>
      </c>
      <c r="N35" s="18" t="str">
        <f t="shared" si="32"/>
        <v/>
      </c>
      <c r="O35" s="18" t="str">
        <f t="shared" si="32"/>
        <v/>
      </c>
      <c r="P35" s="18" t="str">
        <f t="shared" si="32"/>
        <v/>
      </c>
      <c r="Q35" s="18" t="str">
        <f t="shared" si="32"/>
        <v/>
      </c>
      <c r="R35" s="18">
        <f>SUM(Decsheets!$V$5:$V$12)-(SUM(J29:P35))</f>
        <v>1</v>
      </c>
      <c r="S35" s="12"/>
      <c r="T35" s="2"/>
      <c r="U35" s="2"/>
      <c r="V35" s="2"/>
      <c r="W35" s="169" t="str">
        <f t="shared" si="26"/>
        <v>Mayowa Fetuga</v>
      </c>
      <c r="X35" s="169" t="str">
        <f t="shared" si="27"/>
        <v>Watford</v>
      </c>
      <c r="Y35" s="180" t="str">
        <f t="shared" si="28"/>
        <v>2:37.9</v>
      </c>
      <c r="Z35" s="169"/>
      <c r="AA35" s="169" t="str">
        <f t="shared" si="29"/>
        <v/>
      </c>
      <c r="AB35" s="169" t="str">
        <f t="shared" si="30"/>
        <v/>
      </c>
      <c r="AC35" s="180" t="str">
        <f t="shared" si="31"/>
        <v>.</v>
      </c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</row>
    <row r="36" spans="1:54" x14ac:dyDescent="0.35">
      <c r="A36" s="185" t="s">
        <v>3</v>
      </c>
      <c r="B36" s="76"/>
      <c r="C36" s="23" t="s">
        <v>63</v>
      </c>
      <c r="D36" s="151" t="s">
        <v>336</v>
      </c>
      <c r="E36" s="153" t="s">
        <v>296</v>
      </c>
      <c r="F36" s="144"/>
      <c r="G36" s="12"/>
      <c r="H36" s="12"/>
      <c r="I36" s="12"/>
      <c r="J36" s="18"/>
      <c r="K36" s="18"/>
      <c r="L36" s="18"/>
      <c r="M36" s="18"/>
      <c r="N36" s="18"/>
      <c r="O36" s="18"/>
      <c r="P36" s="18"/>
      <c r="Q36" s="18"/>
      <c r="R36" s="18"/>
      <c r="S36" s="12" t="s">
        <v>31</v>
      </c>
      <c r="T36" s="2"/>
      <c r="U36" s="2"/>
      <c r="V36" s="2"/>
      <c r="W36" s="169" t="str">
        <f t="shared" si="26"/>
        <v/>
      </c>
      <c r="X36" s="169" t="str">
        <f t="shared" si="27"/>
        <v/>
      </c>
      <c r="Y36" s="180" t="str">
        <f t="shared" si="28"/>
        <v>.</v>
      </c>
      <c r="Z36" s="169"/>
      <c r="AA36" s="169" t="str">
        <f t="shared" si="29"/>
        <v/>
      </c>
      <c r="AB36" s="169" t="str">
        <f t="shared" si="30"/>
        <v/>
      </c>
      <c r="AC36" s="180" t="str">
        <f t="shared" si="31"/>
        <v>.</v>
      </c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</row>
    <row r="37" spans="1:54" x14ac:dyDescent="0.35">
      <c r="A37" s="191" t="s">
        <v>822</v>
      </c>
      <c r="B37" s="77">
        <v>1</v>
      </c>
      <c r="C37" s="20" t="str">
        <f t="shared" ref="C37:C43" si="33">IF(A37="","",VLOOKUP($A$36,IF(LEN(A37)=2,U17MB,U17MA),VLOOKUP(LEFT(A37,1),club,6,FALSE),FALSE))</f>
        <v xml:space="preserve">Otis Omoniyi </v>
      </c>
      <c r="D37" s="20" t="str">
        <f t="shared" si="7"/>
        <v>Watford</v>
      </c>
      <c r="E37" s="154">
        <v>23.6</v>
      </c>
      <c r="F37" s="146">
        <f>Decsheets!$V$5</f>
        <v>6</v>
      </c>
      <c r="G37" s="12"/>
      <c r="H37" s="12"/>
      <c r="I37" s="22"/>
      <c r="J37" s="18" t="str">
        <f t="shared" ref="J37:Q43" si="34">IF($A37="","",IF(LEFT($A37,1)=J$12,$F37,""))</f>
        <v/>
      </c>
      <c r="K37" s="18">
        <f t="shared" si="34"/>
        <v>6</v>
      </c>
      <c r="L37" s="18" t="str">
        <f t="shared" si="34"/>
        <v/>
      </c>
      <c r="M37" s="18" t="str">
        <f t="shared" si="34"/>
        <v/>
      </c>
      <c r="N37" s="18" t="str">
        <f t="shared" si="34"/>
        <v/>
      </c>
      <c r="O37" s="18" t="str">
        <f t="shared" si="34"/>
        <v/>
      </c>
      <c r="P37" s="18" t="str">
        <f t="shared" si="34"/>
        <v/>
      </c>
      <c r="Q37" s="18" t="str">
        <f t="shared" si="34"/>
        <v/>
      </c>
      <c r="R37" s="18"/>
      <c r="S37" s="12"/>
      <c r="T37" s="2"/>
      <c r="U37" s="2"/>
      <c r="V37" s="2"/>
      <c r="W37" s="169" t="str">
        <f t="shared" si="26"/>
        <v/>
      </c>
      <c r="X37" s="169" t="str">
        <f t="shared" si="27"/>
        <v/>
      </c>
      <c r="Y37" s="180" t="str">
        <f t="shared" si="28"/>
        <v>.</v>
      </c>
      <c r="Z37" s="169"/>
      <c r="AA37" s="169" t="str">
        <f t="shared" si="29"/>
        <v/>
      </c>
      <c r="AB37" s="169" t="str">
        <f t="shared" si="30"/>
        <v/>
      </c>
      <c r="AC37" s="180" t="str">
        <f t="shared" si="31"/>
        <v>.</v>
      </c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</row>
    <row r="38" spans="1:54" x14ac:dyDescent="0.35">
      <c r="A38" s="191" t="s">
        <v>824</v>
      </c>
      <c r="B38" s="77">
        <v>2</v>
      </c>
      <c r="C38" s="20" t="str">
        <f t="shared" si="33"/>
        <v>Bradley Ukpetenan</v>
      </c>
      <c r="D38" s="20" t="str">
        <f t="shared" si="7"/>
        <v>Shaftesbury</v>
      </c>
      <c r="E38" s="154">
        <v>24.3</v>
      </c>
      <c r="F38" s="146">
        <f>Decsheets!$V$6</f>
        <v>5</v>
      </c>
      <c r="G38" s="12"/>
      <c r="H38" s="12"/>
      <c r="I38" s="22"/>
      <c r="J38" s="18" t="str">
        <f t="shared" si="34"/>
        <v/>
      </c>
      <c r="K38" s="18" t="str">
        <f t="shared" si="34"/>
        <v/>
      </c>
      <c r="L38" s="18" t="str">
        <f t="shared" si="34"/>
        <v/>
      </c>
      <c r="M38" s="18" t="str">
        <f t="shared" si="34"/>
        <v/>
      </c>
      <c r="N38" s="18">
        <f t="shared" si="34"/>
        <v>5</v>
      </c>
      <c r="O38" s="18" t="str">
        <f t="shared" si="34"/>
        <v/>
      </c>
      <c r="P38" s="18" t="str">
        <f t="shared" si="34"/>
        <v/>
      </c>
      <c r="Q38" s="18" t="str">
        <f t="shared" si="34"/>
        <v/>
      </c>
      <c r="R38" s="18"/>
      <c r="S38" s="12"/>
      <c r="T38" s="2"/>
      <c r="U38" s="2"/>
      <c r="V38" s="2"/>
      <c r="W38" s="169" t="str">
        <f t="shared" si="26"/>
        <v/>
      </c>
      <c r="X38" s="169" t="str">
        <f t="shared" si="27"/>
        <v/>
      </c>
      <c r="Y38" s="180" t="str">
        <f t="shared" si="28"/>
        <v>.</v>
      </c>
      <c r="Z38" s="169"/>
      <c r="AA38" s="169" t="str">
        <f t="shared" si="29"/>
        <v/>
      </c>
      <c r="AB38" s="169" t="str">
        <f t="shared" si="30"/>
        <v/>
      </c>
      <c r="AC38" s="180" t="str">
        <f t="shared" si="31"/>
        <v>.</v>
      </c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</row>
    <row r="39" spans="1:54" x14ac:dyDescent="0.35">
      <c r="A39" s="191" t="s">
        <v>821</v>
      </c>
      <c r="B39" s="77">
        <v>3</v>
      </c>
      <c r="C39" s="20" t="str">
        <f t="shared" si="33"/>
        <v>Maxwell Chisholm</v>
      </c>
      <c r="D39" s="20" t="str">
        <f t="shared" si="7"/>
        <v>Herts Phoenix</v>
      </c>
      <c r="E39" s="154">
        <v>25</v>
      </c>
      <c r="F39" s="146">
        <f>Decsheets!$V$7</f>
        <v>4</v>
      </c>
      <c r="G39" s="12"/>
      <c r="H39" s="12"/>
      <c r="I39" s="22"/>
      <c r="J39" s="18" t="str">
        <f t="shared" si="34"/>
        <v/>
      </c>
      <c r="K39" s="18" t="str">
        <f t="shared" si="34"/>
        <v/>
      </c>
      <c r="L39" s="18">
        <f t="shared" si="34"/>
        <v>4</v>
      </c>
      <c r="M39" s="18" t="str">
        <f t="shared" si="34"/>
        <v/>
      </c>
      <c r="N39" s="18" t="str">
        <f t="shared" si="34"/>
        <v/>
      </c>
      <c r="O39" s="18" t="str">
        <f t="shared" si="34"/>
        <v/>
      </c>
      <c r="P39" s="18" t="str">
        <f t="shared" si="34"/>
        <v/>
      </c>
      <c r="Q39" s="18" t="str">
        <f t="shared" si="34"/>
        <v/>
      </c>
      <c r="R39" s="18"/>
      <c r="S39" s="12"/>
      <c r="T39" s="2"/>
      <c r="U39" s="2"/>
      <c r="V39" s="2"/>
      <c r="W39" s="169"/>
      <c r="X39" s="169"/>
      <c r="Y39" s="180"/>
      <c r="Z39" s="169"/>
      <c r="AA39" s="169"/>
      <c r="AB39" s="169"/>
      <c r="AC39" s="180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</row>
    <row r="40" spans="1:54" x14ac:dyDescent="0.35">
      <c r="A40" s="191" t="s">
        <v>823</v>
      </c>
      <c r="B40" s="77" t="s">
        <v>23</v>
      </c>
      <c r="C40" s="20" t="str">
        <f t="shared" si="33"/>
        <v>Shion Evans</v>
      </c>
      <c r="D40" s="20" t="str">
        <f t="shared" si="7"/>
        <v>St Albans</v>
      </c>
      <c r="E40" s="154">
        <v>25.7</v>
      </c>
      <c r="F40" s="146">
        <f>Decsheets!$V$8</f>
        <v>3</v>
      </c>
      <c r="G40" s="12"/>
      <c r="H40" s="12"/>
      <c r="I40" s="22"/>
      <c r="J40" s="18">
        <f t="shared" si="34"/>
        <v>3</v>
      </c>
      <c r="K40" s="18" t="str">
        <f t="shared" si="34"/>
        <v/>
      </c>
      <c r="L40" s="18" t="str">
        <f t="shared" si="34"/>
        <v/>
      </c>
      <c r="M40" s="18" t="str">
        <f t="shared" si="34"/>
        <v/>
      </c>
      <c r="N40" s="18" t="str">
        <f t="shared" si="34"/>
        <v/>
      </c>
      <c r="O40" s="18" t="str">
        <f t="shared" si="34"/>
        <v/>
      </c>
      <c r="P40" s="18" t="str">
        <f t="shared" si="34"/>
        <v/>
      </c>
      <c r="Q40" s="18" t="str">
        <f t="shared" si="34"/>
        <v/>
      </c>
      <c r="R40" s="18"/>
      <c r="S40" s="12"/>
      <c r="T40" s="2"/>
      <c r="U40" s="2"/>
      <c r="V40" s="2"/>
      <c r="W40" s="169" t="s">
        <v>347</v>
      </c>
      <c r="X40" s="169"/>
      <c r="Y40" s="180"/>
      <c r="Z40" s="169"/>
      <c r="AA40" s="169" t="s">
        <v>348</v>
      </c>
      <c r="AB40" s="169"/>
      <c r="AC40" s="180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</row>
    <row r="41" spans="1:54" x14ac:dyDescent="0.35">
      <c r="A41" s="191" t="s">
        <v>825</v>
      </c>
      <c r="B41" s="77" t="s">
        <v>24</v>
      </c>
      <c r="C41" s="20" t="str">
        <f t="shared" si="33"/>
        <v>Nikolas Petrou</v>
      </c>
      <c r="D41" s="20" t="str">
        <f t="shared" si="7"/>
        <v>Dacorum &amp; T</v>
      </c>
      <c r="E41" s="154">
        <v>26.5</v>
      </c>
      <c r="F41" s="146">
        <f>Decsheets!$V$9</f>
        <v>2</v>
      </c>
      <c r="G41" s="12"/>
      <c r="H41" s="12"/>
      <c r="I41" s="22"/>
      <c r="J41" s="18" t="str">
        <f t="shared" si="34"/>
        <v/>
      </c>
      <c r="K41" s="18" t="str">
        <f t="shared" si="34"/>
        <v/>
      </c>
      <c r="L41" s="18" t="str">
        <f t="shared" si="34"/>
        <v/>
      </c>
      <c r="M41" s="18">
        <f t="shared" si="34"/>
        <v>2</v>
      </c>
      <c r="N41" s="18" t="str">
        <f t="shared" si="34"/>
        <v/>
      </c>
      <c r="O41" s="18" t="str">
        <f t="shared" si="34"/>
        <v/>
      </c>
      <c r="P41" s="18" t="str">
        <f t="shared" si="34"/>
        <v/>
      </c>
      <c r="Q41" s="18" t="str">
        <f t="shared" si="34"/>
        <v/>
      </c>
      <c r="R41" s="18"/>
      <c r="S41" s="12"/>
      <c r="T41" s="2"/>
      <c r="U41" s="2"/>
      <c r="V41" s="2"/>
      <c r="W41" s="169" t="str">
        <f>$C77</f>
        <v>Ethan Primett</v>
      </c>
      <c r="X41" s="169" t="str">
        <f>$D77</f>
        <v>Herts Phoenix</v>
      </c>
      <c r="Y41" s="180" t="str">
        <f>$E77</f>
        <v>4:09.5</v>
      </c>
      <c r="Z41" s="169"/>
      <c r="AA41" s="169" t="str">
        <f>$C85</f>
        <v>Max Winfield</v>
      </c>
      <c r="AB41" s="169" t="str">
        <f>$D85</f>
        <v>Shaftesbury</v>
      </c>
      <c r="AC41" s="180" t="str">
        <f>$E85</f>
        <v>4:27.0</v>
      </c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</row>
    <row r="42" spans="1:54" x14ac:dyDescent="0.35">
      <c r="A42" s="191"/>
      <c r="B42" s="77" t="s">
        <v>25</v>
      </c>
      <c r="C42" s="20" t="str">
        <f t="shared" si="33"/>
        <v/>
      </c>
      <c r="D42" s="20" t="str">
        <f t="shared" si="7"/>
        <v/>
      </c>
      <c r="E42" s="154" t="s">
        <v>296</v>
      </c>
      <c r="F42" s="146">
        <f>Decsheets!$V$10</f>
        <v>1</v>
      </c>
      <c r="G42" s="12"/>
      <c r="H42" s="12"/>
      <c r="I42" s="22"/>
      <c r="J42" s="18" t="str">
        <f t="shared" si="34"/>
        <v/>
      </c>
      <c r="K42" s="18" t="str">
        <f t="shared" si="34"/>
        <v/>
      </c>
      <c r="L42" s="18" t="str">
        <f t="shared" si="34"/>
        <v/>
      </c>
      <c r="M42" s="18" t="str">
        <f t="shared" si="34"/>
        <v/>
      </c>
      <c r="N42" s="18" t="str">
        <f t="shared" si="34"/>
        <v/>
      </c>
      <c r="O42" s="18" t="str">
        <f t="shared" si="34"/>
        <v/>
      </c>
      <c r="P42" s="18" t="str">
        <f t="shared" si="34"/>
        <v/>
      </c>
      <c r="Q42" s="18" t="str">
        <f t="shared" si="34"/>
        <v/>
      </c>
      <c r="R42" s="18"/>
      <c r="S42" s="12"/>
      <c r="T42" s="2"/>
      <c r="U42" s="2"/>
      <c r="V42" s="2"/>
      <c r="W42" s="169" t="str">
        <f t="shared" ref="W42:W47" si="35">$C78</f>
        <v>Josh  Fisher</v>
      </c>
      <c r="X42" s="169" t="str">
        <f t="shared" ref="X42:X47" si="36">$D78</f>
        <v>Shaftesbury</v>
      </c>
      <c r="Y42" s="180" t="str">
        <f t="shared" ref="Y42:Y47" si="37">$E78</f>
        <v>4:26.1</v>
      </c>
      <c r="Z42" s="169"/>
      <c r="AA42" s="169" t="str">
        <f t="shared" ref="AA42:AA47" si="38">$C86</f>
        <v>Charlie Hairon</v>
      </c>
      <c r="AB42" s="169" t="str">
        <f t="shared" ref="AB42:AB47" si="39">$D86</f>
        <v>Herts Phoenix</v>
      </c>
      <c r="AC42" s="180" t="str">
        <f t="shared" ref="AC42:AC47" si="40">$E86</f>
        <v>4:48.1</v>
      </c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</row>
    <row r="43" spans="1:54" x14ac:dyDescent="0.35">
      <c r="A43" s="191"/>
      <c r="B43" s="77">
        <v>7</v>
      </c>
      <c r="C43" s="20" t="str">
        <f t="shared" si="33"/>
        <v/>
      </c>
      <c r="D43" s="20" t="str">
        <f t="shared" si="7"/>
        <v/>
      </c>
      <c r="E43" s="154" t="s">
        <v>296</v>
      </c>
      <c r="F43" s="146">
        <f>Decsheets!$V$11</f>
        <v>0</v>
      </c>
      <c r="G43" s="12"/>
      <c r="H43" s="12"/>
      <c r="I43" s="22"/>
      <c r="J43" s="18" t="str">
        <f t="shared" si="34"/>
        <v/>
      </c>
      <c r="K43" s="18" t="str">
        <f t="shared" si="34"/>
        <v/>
      </c>
      <c r="L43" s="18" t="str">
        <f t="shared" si="34"/>
        <v/>
      </c>
      <c r="M43" s="18" t="str">
        <f t="shared" si="34"/>
        <v/>
      </c>
      <c r="N43" s="18" t="str">
        <f t="shared" si="34"/>
        <v/>
      </c>
      <c r="O43" s="18" t="str">
        <f t="shared" si="34"/>
        <v/>
      </c>
      <c r="P43" s="18" t="str">
        <f t="shared" si="34"/>
        <v/>
      </c>
      <c r="Q43" s="18" t="str">
        <f t="shared" si="34"/>
        <v/>
      </c>
      <c r="R43" s="18">
        <f>SUM(Decsheets!$V$5:$V$12)-(SUM(J37:P43))</f>
        <v>1</v>
      </c>
      <c r="S43" s="12"/>
      <c r="T43" s="2"/>
      <c r="U43" s="2"/>
      <c r="V43" s="2"/>
      <c r="W43" s="169" t="str">
        <f t="shared" si="35"/>
        <v/>
      </c>
      <c r="X43" s="169" t="str">
        <f t="shared" si="36"/>
        <v/>
      </c>
      <c r="Y43" s="180" t="str">
        <f t="shared" si="37"/>
        <v>.</v>
      </c>
      <c r="Z43" s="169"/>
      <c r="AA43" s="169" t="str">
        <f t="shared" si="38"/>
        <v/>
      </c>
      <c r="AB43" s="169" t="str">
        <f t="shared" si="39"/>
        <v/>
      </c>
      <c r="AC43" s="180" t="str">
        <f t="shared" si="40"/>
        <v>.</v>
      </c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</row>
    <row r="44" spans="1:54" x14ac:dyDescent="0.35">
      <c r="A44" s="185" t="s">
        <v>4</v>
      </c>
      <c r="B44" s="76"/>
      <c r="C44" s="25" t="s">
        <v>62</v>
      </c>
      <c r="D44" s="26"/>
      <c r="E44" s="160"/>
      <c r="F44" s="144"/>
      <c r="G44" s="12"/>
      <c r="H44" s="12"/>
      <c r="I44" s="12"/>
      <c r="J44" s="18"/>
      <c r="K44" s="18"/>
      <c r="L44" s="18"/>
      <c r="M44" s="18"/>
      <c r="N44" s="18"/>
      <c r="O44" s="18"/>
      <c r="P44" s="18"/>
      <c r="Q44" s="18"/>
      <c r="R44" s="18"/>
      <c r="S44" s="12" t="s">
        <v>32</v>
      </c>
      <c r="T44" s="2"/>
      <c r="U44" s="2"/>
      <c r="V44" s="2"/>
      <c r="W44" s="169" t="str">
        <f t="shared" si="35"/>
        <v/>
      </c>
      <c r="X44" s="169" t="str">
        <f t="shared" si="36"/>
        <v/>
      </c>
      <c r="Y44" s="180" t="str">
        <f t="shared" si="37"/>
        <v>.</v>
      </c>
      <c r="Z44" s="169"/>
      <c r="AA44" s="169" t="str">
        <f t="shared" si="38"/>
        <v/>
      </c>
      <c r="AB44" s="169" t="str">
        <f t="shared" si="39"/>
        <v/>
      </c>
      <c r="AC44" s="180" t="str">
        <f t="shared" si="40"/>
        <v>.</v>
      </c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</row>
    <row r="45" spans="1:54" x14ac:dyDescent="0.35">
      <c r="A45" s="192" t="s">
        <v>425</v>
      </c>
      <c r="B45" s="77">
        <v>1</v>
      </c>
      <c r="C45" s="20" t="str">
        <f t="shared" ref="C45:C51" si="41">IF(A45="","",VLOOKUP($A$44,IF(LEN(A45)=2,U17MB,U17MA),VLOOKUP(LEFT(A45,1),club,6,FALSE),FALSE))</f>
        <v>Mikhail Filippov</v>
      </c>
      <c r="D45" s="20" t="str">
        <f t="shared" si="7"/>
        <v>St Albans</v>
      </c>
      <c r="E45" s="154">
        <v>52</v>
      </c>
      <c r="F45" s="146">
        <f>Decsheets!$V$5</f>
        <v>6</v>
      </c>
      <c r="G45" s="12"/>
      <c r="H45" s="12"/>
      <c r="I45" s="22"/>
      <c r="J45" s="18">
        <f t="shared" ref="J45:Q59" si="42">IF($A45="","",IF(LEFT($A45,1)=J$12,$F45,""))</f>
        <v>6</v>
      </c>
      <c r="K45" s="18" t="str">
        <f t="shared" si="42"/>
        <v/>
      </c>
      <c r="L45" s="18" t="str">
        <f t="shared" si="42"/>
        <v/>
      </c>
      <c r="M45" s="18" t="str">
        <f t="shared" si="42"/>
        <v/>
      </c>
      <c r="N45" s="18" t="str">
        <f t="shared" si="42"/>
        <v/>
      </c>
      <c r="O45" s="18" t="str">
        <f t="shared" si="42"/>
        <v/>
      </c>
      <c r="P45" s="18" t="str">
        <f t="shared" si="42"/>
        <v/>
      </c>
      <c r="Q45" s="18" t="str">
        <f t="shared" si="42"/>
        <v/>
      </c>
      <c r="R45" s="18"/>
      <c r="S45" s="12"/>
      <c r="T45" s="2"/>
      <c r="U45" s="2"/>
      <c r="V45" s="2"/>
      <c r="W45" s="169" t="str">
        <f t="shared" si="35"/>
        <v/>
      </c>
      <c r="X45" s="169" t="str">
        <f t="shared" si="36"/>
        <v/>
      </c>
      <c r="Y45" s="180" t="str">
        <f t="shared" si="37"/>
        <v>.</v>
      </c>
      <c r="Z45" s="169"/>
      <c r="AA45" s="169" t="str">
        <f t="shared" si="38"/>
        <v/>
      </c>
      <c r="AB45" s="169" t="str">
        <f t="shared" si="39"/>
        <v/>
      </c>
      <c r="AC45" s="180" t="str">
        <f t="shared" si="40"/>
        <v>.</v>
      </c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</row>
    <row r="46" spans="1:54" x14ac:dyDescent="0.35">
      <c r="A46" s="192" t="s">
        <v>432</v>
      </c>
      <c r="B46" s="77">
        <v>2</v>
      </c>
      <c r="C46" s="20" t="str">
        <f t="shared" si="41"/>
        <v>Oscar North</v>
      </c>
      <c r="D46" s="20" t="str">
        <f t="shared" si="7"/>
        <v>Dacorum &amp; T</v>
      </c>
      <c r="E46" s="154">
        <v>52.2</v>
      </c>
      <c r="F46" s="146">
        <f>Decsheets!$V$6</f>
        <v>5</v>
      </c>
      <c r="G46" s="12"/>
      <c r="H46" s="12"/>
      <c r="I46" s="22"/>
      <c r="J46" s="18" t="str">
        <f t="shared" si="42"/>
        <v/>
      </c>
      <c r="K46" s="18" t="str">
        <f t="shared" si="42"/>
        <v/>
      </c>
      <c r="L46" s="18" t="str">
        <f t="shared" si="42"/>
        <v/>
      </c>
      <c r="M46" s="18">
        <f t="shared" si="42"/>
        <v>5</v>
      </c>
      <c r="N46" s="18" t="str">
        <f t="shared" si="42"/>
        <v/>
      </c>
      <c r="O46" s="18" t="str">
        <f t="shared" si="42"/>
        <v/>
      </c>
      <c r="P46" s="18" t="str">
        <f t="shared" si="42"/>
        <v/>
      </c>
      <c r="Q46" s="18" t="str">
        <f t="shared" si="42"/>
        <v/>
      </c>
      <c r="R46" s="18"/>
      <c r="S46" s="12"/>
      <c r="T46" s="2"/>
      <c r="U46" s="2"/>
      <c r="V46" s="2"/>
      <c r="W46" s="169" t="str">
        <f t="shared" si="35"/>
        <v/>
      </c>
      <c r="X46" s="169" t="str">
        <f t="shared" si="36"/>
        <v/>
      </c>
      <c r="Y46" s="180" t="str">
        <f t="shared" si="37"/>
        <v>.</v>
      </c>
      <c r="Z46" s="169"/>
      <c r="AA46" s="169" t="str">
        <f t="shared" si="38"/>
        <v/>
      </c>
      <c r="AB46" s="169" t="str">
        <f t="shared" si="39"/>
        <v/>
      </c>
      <c r="AC46" s="180" t="str">
        <f t="shared" si="40"/>
        <v>.</v>
      </c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</row>
    <row r="47" spans="1:54" x14ac:dyDescent="0.35">
      <c r="A47" s="192" t="s">
        <v>430</v>
      </c>
      <c r="B47" s="77">
        <v>3</v>
      </c>
      <c r="C47" s="20" t="str">
        <f t="shared" si="41"/>
        <v>Maxwell Chisholm</v>
      </c>
      <c r="D47" s="20" t="str">
        <f t="shared" si="7"/>
        <v>Herts Phoenix</v>
      </c>
      <c r="E47" s="154">
        <v>56.7</v>
      </c>
      <c r="F47" s="146">
        <f>Decsheets!$V$7</f>
        <v>4</v>
      </c>
      <c r="G47" s="12"/>
      <c r="H47" s="12"/>
      <c r="I47" s="22"/>
      <c r="J47" s="18" t="str">
        <f t="shared" si="42"/>
        <v/>
      </c>
      <c r="K47" s="18" t="str">
        <f t="shared" si="42"/>
        <v/>
      </c>
      <c r="L47" s="18">
        <f t="shared" si="42"/>
        <v>4</v>
      </c>
      <c r="M47" s="18" t="str">
        <f t="shared" si="42"/>
        <v/>
      </c>
      <c r="N47" s="18" t="str">
        <f t="shared" si="42"/>
        <v/>
      </c>
      <c r="O47" s="18" t="str">
        <f t="shared" si="42"/>
        <v/>
      </c>
      <c r="P47" s="18" t="str">
        <f t="shared" si="42"/>
        <v/>
      </c>
      <c r="Q47" s="18" t="str">
        <f t="shared" si="42"/>
        <v/>
      </c>
      <c r="R47" s="18"/>
      <c r="S47" s="12"/>
      <c r="T47" s="2"/>
      <c r="U47" s="2"/>
      <c r="V47" s="2"/>
      <c r="W47" s="169" t="str">
        <f t="shared" si="35"/>
        <v/>
      </c>
      <c r="X47" s="169" t="str">
        <f t="shared" si="36"/>
        <v/>
      </c>
      <c r="Y47" s="180" t="str">
        <f t="shared" si="37"/>
        <v>.</v>
      </c>
      <c r="Z47" s="169"/>
      <c r="AA47" s="169" t="str">
        <f t="shared" si="38"/>
        <v/>
      </c>
      <c r="AB47" s="169" t="str">
        <f t="shared" si="39"/>
        <v/>
      </c>
      <c r="AC47" s="180" t="str">
        <f t="shared" si="40"/>
        <v>.</v>
      </c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</row>
    <row r="48" spans="1:54" x14ac:dyDescent="0.35">
      <c r="A48" s="192" t="s">
        <v>434</v>
      </c>
      <c r="B48" s="77" t="s">
        <v>23</v>
      </c>
      <c r="C48" s="20" t="str">
        <f t="shared" si="41"/>
        <v>Daniel Banyard</v>
      </c>
      <c r="D48" s="20" t="str">
        <f t="shared" si="7"/>
        <v>Shaftesbury</v>
      </c>
      <c r="E48" s="154">
        <v>57.6</v>
      </c>
      <c r="F48" s="146">
        <f>Decsheets!$V$8</f>
        <v>3</v>
      </c>
      <c r="G48" s="12"/>
      <c r="H48" s="12"/>
      <c r="I48" s="22"/>
      <c r="J48" s="18" t="str">
        <f t="shared" si="42"/>
        <v/>
      </c>
      <c r="K48" s="18" t="str">
        <f t="shared" si="42"/>
        <v/>
      </c>
      <c r="L48" s="18" t="str">
        <f t="shared" si="42"/>
        <v/>
      </c>
      <c r="M48" s="18" t="str">
        <f t="shared" si="42"/>
        <v/>
      </c>
      <c r="N48" s="18">
        <f t="shared" si="42"/>
        <v>3</v>
      </c>
      <c r="O48" s="18" t="str">
        <f t="shared" si="42"/>
        <v/>
      </c>
      <c r="P48" s="18" t="str">
        <f t="shared" si="42"/>
        <v/>
      </c>
      <c r="Q48" s="18" t="str">
        <f t="shared" si="42"/>
        <v/>
      </c>
      <c r="R48" s="18"/>
      <c r="S48" s="12"/>
      <c r="T48" s="2"/>
      <c r="U48" s="2"/>
      <c r="V48" s="2"/>
      <c r="W48" s="169"/>
      <c r="X48" s="169"/>
      <c r="Y48" s="180"/>
      <c r="Z48" s="169"/>
      <c r="AA48" s="169"/>
      <c r="AB48" s="169"/>
      <c r="AC48" s="180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</row>
    <row r="49" spans="1:54" x14ac:dyDescent="0.35">
      <c r="A49" s="192"/>
      <c r="B49" s="77" t="s">
        <v>24</v>
      </c>
      <c r="C49" s="20" t="str">
        <f t="shared" si="41"/>
        <v/>
      </c>
      <c r="D49" s="20" t="str">
        <f t="shared" si="7"/>
        <v/>
      </c>
      <c r="E49" s="154" t="s">
        <v>296</v>
      </c>
      <c r="F49" s="146">
        <f>Decsheets!$V$9</f>
        <v>2</v>
      </c>
      <c r="G49" s="12"/>
      <c r="H49" s="12"/>
      <c r="I49" s="22"/>
      <c r="J49" s="18" t="str">
        <f t="shared" si="42"/>
        <v/>
      </c>
      <c r="K49" s="18" t="str">
        <f t="shared" si="42"/>
        <v/>
      </c>
      <c r="L49" s="18" t="str">
        <f t="shared" si="42"/>
        <v/>
      </c>
      <c r="M49" s="18" t="str">
        <f t="shared" si="42"/>
        <v/>
      </c>
      <c r="N49" s="18" t="str">
        <f t="shared" si="42"/>
        <v/>
      </c>
      <c r="O49" s="18" t="str">
        <f t="shared" si="42"/>
        <v/>
      </c>
      <c r="P49" s="18" t="str">
        <f t="shared" si="42"/>
        <v/>
      </c>
      <c r="Q49" s="18" t="str">
        <f t="shared" si="42"/>
        <v/>
      </c>
      <c r="R49" s="18"/>
      <c r="S49" s="12"/>
      <c r="T49" s="2"/>
      <c r="U49" s="2"/>
      <c r="V49" s="2"/>
      <c r="W49" s="169" t="s">
        <v>369</v>
      </c>
      <c r="X49" s="171" t="s">
        <v>342</v>
      </c>
      <c r="Y49" s="194" t="str">
        <f>$E92</f>
        <v>.</v>
      </c>
      <c r="Z49" s="169"/>
      <c r="AA49" s="169" t="s">
        <v>370</v>
      </c>
      <c r="AB49" s="171" t="s">
        <v>342</v>
      </c>
      <c r="AC49" s="194" t="str">
        <f>$E100</f>
        <v>.</v>
      </c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</row>
    <row r="50" spans="1:54" x14ac:dyDescent="0.35">
      <c r="A50" s="192"/>
      <c r="B50" s="77" t="s">
        <v>25</v>
      </c>
      <c r="C50" s="20" t="str">
        <f t="shared" si="41"/>
        <v/>
      </c>
      <c r="D50" s="20" t="str">
        <f t="shared" si="7"/>
        <v/>
      </c>
      <c r="E50" s="154" t="s">
        <v>296</v>
      </c>
      <c r="F50" s="146">
        <f>Decsheets!$V$10</f>
        <v>1</v>
      </c>
      <c r="G50" s="12"/>
      <c r="H50" s="12"/>
      <c r="I50" s="22"/>
      <c r="J50" s="18" t="str">
        <f t="shared" si="42"/>
        <v/>
      </c>
      <c r="K50" s="18" t="str">
        <f t="shared" si="42"/>
        <v/>
      </c>
      <c r="L50" s="18" t="str">
        <f t="shared" si="42"/>
        <v/>
      </c>
      <c r="M50" s="18" t="str">
        <f t="shared" si="42"/>
        <v/>
      </c>
      <c r="N50" s="18" t="str">
        <f t="shared" si="42"/>
        <v/>
      </c>
      <c r="O50" s="18" t="str">
        <f t="shared" si="42"/>
        <v/>
      </c>
      <c r="P50" s="18" t="str">
        <f t="shared" si="42"/>
        <v/>
      </c>
      <c r="Q50" s="18" t="str">
        <f t="shared" si="42"/>
        <v/>
      </c>
      <c r="R50" s="18"/>
      <c r="S50" s="12"/>
      <c r="T50" s="2"/>
      <c r="U50" s="2"/>
      <c r="V50" s="2"/>
      <c r="W50" s="169" t="str">
        <f>$C93</f>
        <v>Keelan  Farrell</v>
      </c>
      <c r="X50" s="169" t="str">
        <f>$D93</f>
        <v>Shaftesbury</v>
      </c>
      <c r="Y50" s="194">
        <f>$E93</f>
        <v>15</v>
      </c>
      <c r="Z50" s="169"/>
      <c r="AA50" s="169" t="str">
        <f>$C101</f>
        <v/>
      </c>
      <c r="AB50" s="169" t="str">
        <f>$D101</f>
        <v/>
      </c>
      <c r="AC50" s="194" t="str">
        <f>$E101</f>
        <v>.</v>
      </c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</row>
    <row r="51" spans="1:54" x14ac:dyDescent="0.35">
      <c r="A51" s="182"/>
      <c r="B51" s="77">
        <v>7</v>
      </c>
      <c r="C51" s="20" t="str">
        <f t="shared" si="41"/>
        <v/>
      </c>
      <c r="D51" s="20" t="str">
        <f t="shared" si="7"/>
        <v/>
      </c>
      <c r="E51" s="154" t="s">
        <v>296</v>
      </c>
      <c r="F51" s="146">
        <f>Decsheets!$V$11</f>
        <v>0</v>
      </c>
      <c r="G51" s="12"/>
      <c r="H51" s="12"/>
      <c r="I51" s="22"/>
      <c r="J51" s="18" t="str">
        <f t="shared" si="42"/>
        <v/>
      </c>
      <c r="K51" s="18" t="str">
        <f t="shared" si="42"/>
        <v/>
      </c>
      <c r="L51" s="18" t="str">
        <f t="shared" si="42"/>
        <v/>
      </c>
      <c r="M51" s="18" t="str">
        <f t="shared" si="42"/>
        <v/>
      </c>
      <c r="N51" s="18" t="str">
        <f t="shared" si="42"/>
        <v/>
      </c>
      <c r="O51" s="18" t="str">
        <f t="shared" si="42"/>
        <v/>
      </c>
      <c r="P51" s="18" t="str">
        <f t="shared" si="42"/>
        <v/>
      </c>
      <c r="Q51" s="18" t="str">
        <f t="shared" si="42"/>
        <v/>
      </c>
      <c r="R51" s="18">
        <f>SUM(Decsheets!$V$5:$V$12)-(SUM(J45:P51))</f>
        <v>3</v>
      </c>
      <c r="S51" s="12"/>
      <c r="T51" s="2"/>
      <c r="U51" s="2"/>
      <c r="V51" s="2"/>
      <c r="W51" s="169" t="str">
        <f t="shared" ref="W51:W56" si="43">$C94</f>
        <v/>
      </c>
      <c r="X51" s="169" t="str">
        <f t="shared" ref="X51:X56" si="44">$D94</f>
        <v/>
      </c>
      <c r="Y51" s="194" t="str">
        <f t="shared" ref="Y51:Y56" si="45">$E94</f>
        <v>.</v>
      </c>
      <c r="Z51" s="169"/>
      <c r="AA51" s="169" t="str">
        <f t="shared" ref="AA51:AA56" si="46">$C102</f>
        <v/>
      </c>
      <c r="AB51" s="169" t="str">
        <f t="shared" ref="AB51:AB56" si="47">$D102</f>
        <v/>
      </c>
      <c r="AC51" s="194" t="str">
        <f t="shared" ref="AC51:AC56" si="48">$E102</f>
        <v>.</v>
      </c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</row>
    <row r="52" spans="1:54" x14ac:dyDescent="0.35">
      <c r="A52" s="185" t="s">
        <v>4</v>
      </c>
      <c r="B52" s="76"/>
      <c r="C52" s="25" t="s">
        <v>61</v>
      </c>
      <c r="D52" s="26"/>
      <c r="E52" s="160"/>
      <c r="F52" s="144"/>
      <c r="G52" s="12"/>
      <c r="H52" s="12"/>
      <c r="I52" s="12"/>
      <c r="J52" s="18"/>
      <c r="K52" s="18"/>
      <c r="L52" s="18"/>
      <c r="M52" s="18"/>
      <c r="N52" s="18"/>
      <c r="O52" s="18"/>
      <c r="P52" s="18"/>
      <c r="Q52" s="18"/>
      <c r="R52" s="18"/>
      <c r="S52" s="12" t="s">
        <v>52</v>
      </c>
      <c r="T52" s="2"/>
      <c r="U52" s="2"/>
      <c r="V52" s="2"/>
      <c r="W52" s="169" t="str">
        <f t="shared" si="43"/>
        <v/>
      </c>
      <c r="X52" s="169" t="str">
        <f t="shared" si="44"/>
        <v/>
      </c>
      <c r="Y52" s="194" t="str">
        <f t="shared" si="45"/>
        <v>.</v>
      </c>
      <c r="Z52" s="169"/>
      <c r="AA52" s="169" t="str">
        <f t="shared" si="46"/>
        <v/>
      </c>
      <c r="AB52" s="169" t="str">
        <f t="shared" si="47"/>
        <v/>
      </c>
      <c r="AC52" s="194" t="str">
        <f t="shared" si="48"/>
        <v>.</v>
      </c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</row>
    <row r="53" spans="1:54" x14ac:dyDescent="0.35">
      <c r="A53" s="192" t="s">
        <v>823</v>
      </c>
      <c r="B53" s="77">
        <v>1</v>
      </c>
      <c r="C53" s="20" t="str">
        <f t="shared" ref="C53:C59" si="49">IF(A53="","",VLOOKUP($A$52,IF(LEN(A53)=2,U17MB,U17MA),VLOOKUP(LEFT(A53,1),club,6,FALSE),FALSE))</f>
        <v>William Kennedy</v>
      </c>
      <c r="D53" s="20" t="str">
        <f t="shared" ref="D53:D59" si="50">IF(A53="","",VLOOKUP(LEFT(A53,1),club,2,FALSE))</f>
        <v>St Albans</v>
      </c>
      <c r="E53" s="154">
        <v>54</v>
      </c>
      <c r="F53" s="146">
        <f>Decsheets!$V$5</f>
        <v>6</v>
      </c>
      <c r="G53" s="12"/>
      <c r="H53" s="12"/>
      <c r="I53" s="22"/>
      <c r="J53" s="18">
        <f t="shared" si="42"/>
        <v>6</v>
      </c>
      <c r="K53" s="18" t="str">
        <f t="shared" si="42"/>
        <v/>
      </c>
      <c r="L53" s="18" t="str">
        <f t="shared" si="42"/>
        <v/>
      </c>
      <c r="M53" s="18" t="str">
        <f t="shared" si="42"/>
        <v/>
      </c>
      <c r="N53" s="18" t="str">
        <f t="shared" si="42"/>
        <v/>
      </c>
      <c r="O53" s="18" t="str">
        <f t="shared" si="42"/>
        <v/>
      </c>
      <c r="P53" s="18" t="str">
        <f t="shared" si="42"/>
        <v/>
      </c>
      <c r="Q53" s="18" t="str">
        <f t="shared" si="42"/>
        <v/>
      </c>
      <c r="R53" s="18"/>
      <c r="S53" s="12"/>
      <c r="T53" s="2"/>
      <c r="U53" s="2"/>
      <c r="V53" s="2"/>
      <c r="W53" s="169" t="str">
        <f t="shared" si="43"/>
        <v/>
      </c>
      <c r="X53" s="169" t="str">
        <f t="shared" si="44"/>
        <v/>
      </c>
      <c r="Y53" s="194" t="str">
        <f t="shared" si="45"/>
        <v>.</v>
      </c>
      <c r="Z53" s="169"/>
      <c r="AA53" s="169" t="str">
        <f t="shared" si="46"/>
        <v/>
      </c>
      <c r="AB53" s="169" t="str">
        <f t="shared" si="47"/>
        <v/>
      </c>
      <c r="AC53" s="194" t="str">
        <f t="shared" si="48"/>
        <v>.</v>
      </c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</row>
    <row r="54" spans="1:54" x14ac:dyDescent="0.35">
      <c r="A54" s="192" t="s">
        <v>825</v>
      </c>
      <c r="B54" s="77">
        <v>2</v>
      </c>
      <c r="C54" s="20" t="str">
        <f t="shared" si="49"/>
        <v>George Bancroft</v>
      </c>
      <c r="D54" s="20" t="str">
        <f t="shared" si="50"/>
        <v>Dacorum &amp; T</v>
      </c>
      <c r="E54" s="154">
        <v>55.5</v>
      </c>
      <c r="F54" s="146">
        <f>Decsheets!$V$6</f>
        <v>5</v>
      </c>
      <c r="G54" s="12"/>
      <c r="H54" s="12"/>
      <c r="I54" s="22"/>
      <c r="J54" s="18" t="str">
        <f t="shared" si="42"/>
        <v/>
      </c>
      <c r="K54" s="18" t="str">
        <f t="shared" si="42"/>
        <v/>
      </c>
      <c r="L54" s="18" t="str">
        <f t="shared" si="42"/>
        <v/>
      </c>
      <c r="M54" s="18">
        <f t="shared" si="42"/>
        <v>5</v>
      </c>
      <c r="N54" s="18" t="str">
        <f t="shared" si="42"/>
        <v/>
      </c>
      <c r="O54" s="18" t="str">
        <f t="shared" si="42"/>
        <v/>
      </c>
      <c r="P54" s="18" t="str">
        <f t="shared" si="42"/>
        <v/>
      </c>
      <c r="Q54" s="18" t="str">
        <f t="shared" si="42"/>
        <v/>
      </c>
      <c r="R54" s="18"/>
      <c r="S54" s="12"/>
      <c r="T54" s="2"/>
      <c r="U54" s="2"/>
      <c r="V54" s="2"/>
      <c r="W54" s="169" t="str">
        <f t="shared" si="43"/>
        <v/>
      </c>
      <c r="X54" s="169" t="str">
        <f t="shared" si="44"/>
        <v/>
      </c>
      <c r="Y54" s="194" t="str">
        <f t="shared" si="45"/>
        <v>.</v>
      </c>
      <c r="Z54" s="169"/>
      <c r="AA54" s="169" t="str">
        <f t="shared" si="46"/>
        <v/>
      </c>
      <c r="AB54" s="169" t="str">
        <f t="shared" si="47"/>
        <v/>
      </c>
      <c r="AC54" s="194" t="str">
        <f t="shared" si="48"/>
        <v>.</v>
      </c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</row>
    <row r="55" spans="1:54" x14ac:dyDescent="0.35">
      <c r="A55" s="192" t="s">
        <v>821</v>
      </c>
      <c r="B55" s="77">
        <v>3</v>
      </c>
      <c r="C55" s="20" t="str">
        <f t="shared" si="49"/>
        <v>Ruben Kelly</v>
      </c>
      <c r="D55" s="20" t="str">
        <f t="shared" si="50"/>
        <v>Herts Phoenix</v>
      </c>
      <c r="E55" s="154">
        <v>60.5</v>
      </c>
      <c r="F55" s="146">
        <f>Decsheets!$V$7</f>
        <v>4</v>
      </c>
      <c r="G55" s="12"/>
      <c r="H55" s="12"/>
      <c r="I55" s="22"/>
      <c r="J55" s="18" t="str">
        <f t="shared" si="42"/>
        <v/>
      </c>
      <c r="K55" s="18" t="str">
        <f t="shared" si="42"/>
        <v/>
      </c>
      <c r="L55" s="18">
        <f t="shared" si="42"/>
        <v>4</v>
      </c>
      <c r="M55" s="18" t="str">
        <f t="shared" si="42"/>
        <v/>
      </c>
      <c r="N55" s="18" t="str">
        <f t="shared" si="42"/>
        <v/>
      </c>
      <c r="O55" s="18" t="str">
        <f t="shared" si="42"/>
        <v/>
      </c>
      <c r="P55" s="18" t="str">
        <f t="shared" si="42"/>
        <v/>
      </c>
      <c r="Q55" s="18" t="str">
        <f t="shared" si="42"/>
        <v/>
      </c>
      <c r="R55" s="18"/>
      <c r="S55" s="12"/>
      <c r="T55" s="2"/>
      <c r="U55" s="2"/>
      <c r="V55" s="2"/>
      <c r="W55" s="169" t="str">
        <f t="shared" si="43"/>
        <v/>
      </c>
      <c r="X55" s="169" t="str">
        <f t="shared" si="44"/>
        <v/>
      </c>
      <c r="Y55" s="194" t="str">
        <f t="shared" si="45"/>
        <v>.</v>
      </c>
      <c r="Z55" s="169"/>
      <c r="AA55" s="169" t="str">
        <f t="shared" si="46"/>
        <v/>
      </c>
      <c r="AB55" s="169" t="str">
        <f t="shared" si="47"/>
        <v/>
      </c>
      <c r="AC55" s="194" t="str">
        <f t="shared" si="48"/>
        <v>.</v>
      </c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</row>
    <row r="56" spans="1:54" x14ac:dyDescent="0.35">
      <c r="A56" s="192"/>
      <c r="B56" s="77" t="s">
        <v>23</v>
      </c>
      <c r="C56" s="20" t="str">
        <f t="shared" si="49"/>
        <v/>
      </c>
      <c r="D56" s="20" t="str">
        <f t="shared" si="50"/>
        <v/>
      </c>
      <c r="E56" s="154" t="s">
        <v>296</v>
      </c>
      <c r="F56" s="146">
        <f>Decsheets!$V$8</f>
        <v>3</v>
      </c>
      <c r="G56" s="12"/>
      <c r="H56" s="12"/>
      <c r="I56" s="22"/>
      <c r="J56" s="18" t="str">
        <f t="shared" si="42"/>
        <v/>
      </c>
      <c r="K56" s="18" t="str">
        <f t="shared" si="42"/>
        <v/>
      </c>
      <c r="L56" s="18" t="str">
        <f t="shared" si="42"/>
        <v/>
      </c>
      <c r="M56" s="18" t="str">
        <f t="shared" si="42"/>
        <v/>
      </c>
      <c r="N56" s="18" t="str">
        <f t="shared" si="42"/>
        <v/>
      </c>
      <c r="O56" s="18" t="str">
        <f t="shared" si="42"/>
        <v/>
      </c>
      <c r="P56" s="18" t="str">
        <f t="shared" si="42"/>
        <v/>
      </c>
      <c r="Q56" s="18" t="str">
        <f t="shared" si="42"/>
        <v/>
      </c>
      <c r="R56" s="18"/>
      <c r="S56" s="12"/>
      <c r="T56" s="2"/>
      <c r="U56" s="2"/>
      <c r="V56" s="2"/>
      <c r="W56" s="169" t="str">
        <f t="shared" si="43"/>
        <v/>
      </c>
      <c r="X56" s="169" t="str">
        <f t="shared" si="44"/>
        <v/>
      </c>
      <c r="Y56" s="194" t="str">
        <f t="shared" si="45"/>
        <v>.</v>
      </c>
      <c r="Z56" s="169"/>
      <c r="AA56" s="169" t="str">
        <f t="shared" si="46"/>
        <v/>
      </c>
      <c r="AB56" s="169" t="str">
        <f t="shared" si="47"/>
        <v/>
      </c>
      <c r="AC56" s="194" t="str">
        <f t="shared" si="48"/>
        <v>.</v>
      </c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</row>
    <row r="57" spans="1:54" x14ac:dyDescent="0.35">
      <c r="A57" s="192"/>
      <c r="B57" s="77" t="s">
        <v>24</v>
      </c>
      <c r="C57" s="20" t="str">
        <f t="shared" si="49"/>
        <v/>
      </c>
      <c r="D57" s="20" t="str">
        <f t="shared" si="50"/>
        <v/>
      </c>
      <c r="E57" s="154" t="s">
        <v>296</v>
      </c>
      <c r="F57" s="146">
        <f>Decsheets!$V$9</f>
        <v>2</v>
      </c>
      <c r="G57" s="12"/>
      <c r="H57" s="12"/>
      <c r="I57" s="22"/>
      <c r="J57" s="18" t="str">
        <f t="shared" si="42"/>
        <v/>
      </c>
      <c r="K57" s="18" t="str">
        <f t="shared" si="42"/>
        <v/>
      </c>
      <c r="L57" s="18" t="str">
        <f t="shared" si="42"/>
        <v/>
      </c>
      <c r="M57" s="18" t="str">
        <f t="shared" si="42"/>
        <v/>
      </c>
      <c r="N57" s="18" t="str">
        <f t="shared" si="42"/>
        <v/>
      </c>
      <c r="O57" s="18" t="str">
        <f t="shared" si="42"/>
        <v/>
      </c>
      <c r="P57" s="18" t="str">
        <f t="shared" si="42"/>
        <v/>
      </c>
      <c r="Q57" s="18" t="str">
        <f t="shared" si="42"/>
        <v/>
      </c>
      <c r="R57" s="18"/>
      <c r="S57" s="12"/>
      <c r="T57" s="2"/>
      <c r="U57" s="2"/>
      <c r="V57" s="2"/>
      <c r="W57" s="169"/>
      <c r="X57" s="169"/>
      <c r="Y57" s="194"/>
      <c r="Z57" s="169"/>
      <c r="AA57" s="169"/>
      <c r="AB57" s="169"/>
      <c r="AC57" s="194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</row>
    <row r="58" spans="1:54" x14ac:dyDescent="0.35">
      <c r="A58" s="192"/>
      <c r="B58" s="77" t="s">
        <v>25</v>
      </c>
      <c r="C58" s="20" t="str">
        <f t="shared" si="49"/>
        <v/>
      </c>
      <c r="D58" s="20" t="str">
        <f t="shared" si="50"/>
        <v/>
      </c>
      <c r="E58" s="154" t="s">
        <v>296</v>
      </c>
      <c r="F58" s="146">
        <f>Decsheets!$V$10</f>
        <v>1</v>
      </c>
      <c r="G58" s="12"/>
      <c r="H58" s="12"/>
      <c r="I58" s="22"/>
      <c r="J58" s="18" t="str">
        <f t="shared" si="42"/>
        <v/>
      </c>
      <c r="K58" s="18" t="str">
        <f t="shared" si="42"/>
        <v/>
      </c>
      <c r="L58" s="18" t="str">
        <f t="shared" si="42"/>
        <v/>
      </c>
      <c r="M58" s="18" t="str">
        <f t="shared" si="42"/>
        <v/>
      </c>
      <c r="N58" s="18" t="str">
        <f t="shared" si="42"/>
        <v/>
      </c>
      <c r="O58" s="18" t="str">
        <f t="shared" si="42"/>
        <v/>
      </c>
      <c r="P58" s="18" t="str">
        <f t="shared" si="42"/>
        <v/>
      </c>
      <c r="Q58" s="18" t="str">
        <f t="shared" si="42"/>
        <v/>
      </c>
      <c r="R58" s="18"/>
      <c r="S58" s="12"/>
      <c r="T58" s="2"/>
      <c r="U58" s="2"/>
      <c r="V58" s="2"/>
      <c r="W58" s="169" t="s">
        <v>351</v>
      </c>
      <c r="X58" s="169"/>
      <c r="Y58" s="194"/>
      <c r="Z58" s="169"/>
      <c r="AA58" s="169"/>
      <c r="AB58" s="169"/>
      <c r="AC58" s="194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</row>
    <row r="59" spans="1:54" x14ac:dyDescent="0.35">
      <c r="A59" s="182"/>
      <c r="B59" s="77">
        <v>7</v>
      </c>
      <c r="C59" s="20" t="str">
        <f t="shared" si="49"/>
        <v/>
      </c>
      <c r="D59" s="20" t="str">
        <f t="shared" si="50"/>
        <v/>
      </c>
      <c r="E59" s="154" t="s">
        <v>296</v>
      </c>
      <c r="F59" s="146">
        <f>Decsheets!$V$11</f>
        <v>0</v>
      </c>
      <c r="G59" s="12"/>
      <c r="H59" s="12"/>
      <c r="I59" s="22"/>
      <c r="J59" s="18" t="str">
        <f t="shared" si="42"/>
        <v/>
      </c>
      <c r="K59" s="18" t="str">
        <f t="shared" si="42"/>
        <v/>
      </c>
      <c r="L59" s="18" t="str">
        <f t="shared" si="42"/>
        <v/>
      </c>
      <c r="M59" s="18" t="str">
        <f t="shared" si="42"/>
        <v/>
      </c>
      <c r="N59" s="18" t="str">
        <f t="shared" si="42"/>
        <v/>
      </c>
      <c r="O59" s="18" t="str">
        <f t="shared" si="42"/>
        <v/>
      </c>
      <c r="P59" s="18" t="str">
        <f t="shared" si="42"/>
        <v/>
      </c>
      <c r="Q59" s="18" t="str">
        <f t="shared" si="42"/>
        <v/>
      </c>
      <c r="R59" s="18">
        <f>SUM(Decsheets!$V$5:$V$12)-(SUM(J53:P59))</f>
        <v>6</v>
      </c>
      <c r="S59" s="12"/>
      <c r="T59" s="2"/>
      <c r="U59" s="2"/>
      <c r="V59" s="2"/>
      <c r="W59" s="169" t="str">
        <f>$C221</f>
        <v>Watford</v>
      </c>
      <c r="X59" s="169" t="str">
        <f>$D221</f>
        <v>Watford</v>
      </c>
      <c r="Y59" s="194">
        <f>$E221</f>
        <v>45.3</v>
      </c>
      <c r="Z59" s="169"/>
      <c r="AA59" s="169"/>
      <c r="AB59" s="169"/>
      <c r="AC59" s="194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</row>
    <row r="60" spans="1:54" x14ac:dyDescent="0.35">
      <c r="A60" s="185" t="s">
        <v>5</v>
      </c>
      <c r="B60" s="76"/>
      <c r="C60" s="25" t="s">
        <v>60</v>
      </c>
      <c r="D60" s="26"/>
      <c r="E60" s="193"/>
      <c r="F60" s="144"/>
      <c r="G60" s="12"/>
      <c r="H60" s="12"/>
      <c r="I60" s="27"/>
      <c r="J60" s="18"/>
      <c r="K60" s="18"/>
      <c r="L60" s="18"/>
      <c r="M60" s="18"/>
      <c r="N60" s="18"/>
      <c r="O60" s="18"/>
      <c r="P60" s="18"/>
      <c r="Q60" s="18"/>
      <c r="R60" s="18"/>
      <c r="S60" s="12" t="s">
        <v>33</v>
      </c>
      <c r="T60" s="2"/>
      <c r="U60" s="2"/>
      <c r="V60" s="2"/>
      <c r="W60" s="169" t="str">
        <f t="shared" ref="W60:W65" si="51">$C222</f>
        <v>St Albans</v>
      </c>
      <c r="X60" s="169" t="str">
        <f t="shared" ref="X60:X65" si="52">$D222</f>
        <v>St Albans</v>
      </c>
      <c r="Y60" s="194">
        <f t="shared" ref="Y60:Y65" si="53">$E222</f>
        <v>47.5</v>
      </c>
      <c r="Z60" s="169"/>
      <c r="AA60" s="169"/>
      <c r="AB60" s="169"/>
      <c r="AC60" s="194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</row>
    <row r="61" spans="1:54" x14ac:dyDescent="0.35">
      <c r="A61" s="182" t="s">
        <v>434</v>
      </c>
      <c r="B61" s="77">
        <v>1</v>
      </c>
      <c r="C61" s="20" t="str">
        <f t="shared" ref="C61:C67" si="54">IF(A61="","",VLOOKUP($A$60,IF(LEN(A61)=2,U17MB,U17MA),VLOOKUP(LEFT(A61,1),club,6,FALSE),FALSE))</f>
        <v>Leo Roncarati</v>
      </c>
      <c r="D61" s="20" t="str">
        <f t="shared" si="7"/>
        <v>Shaftesbury</v>
      </c>
      <c r="E61" s="21" t="s">
        <v>867</v>
      </c>
      <c r="F61" s="146">
        <f>Decsheets!$V$5</f>
        <v>6</v>
      </c>
      <c r="G61" s="12"/>
      <c r="H61" s="12"/>
      <c r="I61" s="22"/>
      <c r="J61" s="18" t="str">
        <f t="shared" ref="J61:Q67" si="55">IF($A61="","",IF(LEFT($A61,1)=J$12,$F61,""))</f>
        <v/>
      </c>
      <c r="K61" s="18" t="str">
        <f t="shared" si="55"/>
        <v/>
      </c>
      <c r="L61" s="18" t="str">
        <f t="shared" si="55"/>
        <v/>
      </c>
      <c r="M61" s="18" t="str">
        <f t="shared" si="55"/>
        <v/>
      </c>
      <c r="N61" s="18">
        <f t="shared" si="55"/>
        <v>6</v>
      </c>
      <c r="O61" s="18" t="str">
        <f t="shared" si="55"/>
        <v/>
      </c>
      <c r="P61" s="18" t="str">
        <f t="shared" si="55"/>
        <v/>
      </c>
      <c r="Q61" s="18" t="str">
        <f t="shared" si="55"/>
        <v/>
      </c>
      <c r="R61" s="18"/>
      <c r="S61" s="12"/>
      <c r="T61" s="2"/>
      <c r="U61" s="2"/>
      <c r="V61" s="2"/>
      <c r="W61" s="169" t="str">
        <f t="shared" si="51"/>
        <v>Dacorum &amp; T</v>
      </c>
      <c r="X61" s="169" t="str">
        <f t="shared" si="52"/>
        <v>Dacorum &amp; T</v>
      </c>
      <c r="Y61" s="194">
        <f t="shared" si="53"/>
        <v>49.3</v>
      </c>
      <c r="Z61" s="169"/>
      <c r="AA61" s="169"/>
      <c r="AB61" s="169"/>
      <c r="AC61" s="194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</row>
    <row r="62" spans="1:54" x14ac:dyDescent="0.35">
      <c r="A62" s="182" t="s">
        <v>430</v>
      </c>
      <c r="B62" s="77">
        <v>2</v>
      </c>
      <c r="C62" s="20" t="str">
        <f t="shared" si="54"/>
        <v>George Smith</v>
      </c>
      <c r="D62" s="20" t="str">
        <f t="shared" si="7"/>
        <v>Herts Phoenix</v>
      </c>
      <c r="E62" s="21" t="s">
        <v>868</v>
      </c>
      <c r="F62" s="146">
        <f>Decsheets!$V$6</f>
        <v>5</v>
      </c>
      <c r="G62" s="12"/>
      <c r="H62" s="12"/>
      <c r="I62" s="22"/>
      <c r="J62" s="18" t="str">
        <f t="shared" si="55"/>
        <v/>
      </c>
      <c r="K62" s="18" t="str">
        <f t="shared" si="55"/>
        <v/>
      </c>
      <c r="L62" s="18">
        <f t="shared" si="55"/>
        <v>5</v>
      </c>
      <c r="M62" s="18" t="str">
        <f t="shared" si="55"/>
        <v/>
      </c>
      <c r="N62" s="18" t="str">
        <f t="shared" si="55"/>
        <v/>
      </c>
      <c r="O62" s="18" t="str">
        <f t="shared" si="55"/>
        <v/>
      </c>
      <c r="P62" s="18" t="str">
        <f t="shared" si="55"/>
        <v/>
      </c>
      <c r="Q62" s="18" t="str">
        <f t="shared" si="55"/>
        <v/>
      </c>
      <c r="R62" s="18"/>
      <c r="S62" s="12"/>
      <c r="T62" s="2"/>
      <c r="U62" s="2"/>
      <c r="V62" s="2"/>
      <c r="W62" s="169" t="str">
        <f t="shared" si="51"/>
        <v/>
      </c>
      <c r="X62" s="169" t="str">
        <f t="shared" si="52"/>
        <v/>
      </c>
      <c r="Y62" s="194" t="str">
        <f t="shared" si="53"/>
        <v>.</v>
      </c>
      <c r="Z62" s="169"/>
      <c r="AA62" s="169"/>
      <c r="AB62" s="169"/>
      <c r="AC62" s="194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</row>
    <row r="63" spans="1:54" x14ac:dyDescent="0.35">
      <c r="A63" s="182" t="s">
        <v>432</v>
      </c>
      <c r="B63" s="77">
        <v>3</v>
      </c>
      <c r="C63" s="20" t="str">
        <f t="shared" si="54"/>
        <v>James Deayn</v>
      </c>
      <c r="D63" s="20" t="str">
        <f t="shared" si="7"/>
        <v>Dacorum &amp; T</v>
      </c>
      <c r="E63" s="21" t="s">
        <v>870</v>
      </c>
      <c r="F63" s="146">
        <f>Decsheets!$V$7</f>
        <v>4</v>
      </c>
      <c r="G63" s="12"/>
      <c r="H63" s="12"/>
      <c r="I63" s="22"/>
      <c r="J63" s="18" t="str">
        <f t="shared" si="55"/>
        <v/>
      </c>
      <c r="K63" s="18" t="str">
        <f t="shared" si="55"/>
        <v/>
      </c>
      <c r="L63" s="18" t="str">
        <f t="shared" si="55"/>
        <v/>
      </c>
      <c r="M63" s="18">
        <f t="shared" si="55"/>
        <v>4</v>
      </c>
      <c r="N63" s="18" t="str">
        <f t="shared" si="55"/>
        <v/>
      </c>
      <c r="O63" s="18" t="str">
        <f t="shared" si="55"/>
        <v/>
      </c>
      <c r="P63" s="18" t="str">
        <f t="shared" si="55"/>
        <v/>
      </c>
      <c r="Q63" s="18" t="str">
        <f t="shared" si="55"/>
        <v/>
      </c>
      <c r="R63" s="18"/>
      <c r="S63" s="12"/>
      <c r="T63" s="2"/>
      <c r="U63" s="2"/>
      <c r="V63" s="2"/>
      <c r="W63" s="169" t="str">
        <f t="shared" si="51"/>
        <v/>
      </c>
      <c r="X63" s="169" t="str">
        <f t="shared" si="52"/>
        <v/>
      </c>
      <c r="Y63" s="194" t="str">
        <f t="shared" si="53"/>
        <v>.</v>
      </c>
      <c r="Z63" s="169"/>
      <c r="AA63" s="169"/>
      <c r="AB63" s="169"/>
      <c r="AC63" s="194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</row>
    <row r="64" spans="1:54" x14ac:dyDescent="0.35">
      <c r="A64" s="182" t="s">
        <v>428</v>
      </c>
      <c r="B64" s="77" t="s">
        <v>23</v>
      </c>
      <c r="C64" s="20" t="str">
        <f t="shared" si="54"/>
        <v>Mayowa Fetuga</v>
      </c>
      <c r="D64" s="20" t="str">
        <f t="shared" si="7"/>
        <v>Watford</v>
      </c>
      <c r="E64" s="21" t="s">
        <v>871</v>
      </c>
      <c r="F64" s="146">
        <f>Decsheets!$V$8</f>
        <v>3</v>
      </c>
      <c r="G64" s="12"/>
      <c r="H64" s="12"/>
      <c r="I64" s="22"/>
      <c r="J64" s="18" t="str">
        <f t="shared" si="55"/>
        <v/>
      </c>
      <c r="K64" s="18">
        <f t="shared" si="55"/>
        <v>3</v>
      </c>
      <c r="L64" s="18" t="str">
        <f t="shared" si="55"/>
        <v/>
      </c>
      <c r="M64" s="18" t="str">
        <f t="shared" si="55"/>
        <v/>
      </c>
      <c r="N64" s="18" t="str">
        <f t="shared" si="55"/>
        <v/>
      </c>
      <c r="O64" s="18" t="str">
        <f t="shared" si="55"/>
        <v/>
      </c>
      <c r="P64" s="18" t="str">
        <f t="shared" si="55"/>
        <v/>
      </c>
      <c r="Q64" s="18" t="str">
        <f t="shared" si="55"/>
        <v/>
      </c>
      <c r="R64" s="18"/>
      <c r="S64" s="12"/>
      <c r="T64" s="2"/>
      <c r="U64" s="2"/>
      <c r="V64" s="2"/>
      <c r="W64" s="169" t="str">
        <f t="shared" si="51"/>
        <v/>
      </c>
      <c r="X64" s="169" t="str">
        <f t="shared" si="52"/>
        <v/>
      </c>
      <c r="Y64" s="194" t="str">
        <f t="shared" si="53"/>
        <v>.</v>
      </c>
      <c r="Z64" s="169"/>
      <c r="AA64" s="169"/>
      <c r="AB64" s="169"/>
      <c r="AC64" s="194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</row>
    <row r="65" spans="1:54" x14ac:dyDescent="0.35">
      <c r="A65" s="182"/>
      <c r="B65" s="77" t="s">
        <v>24</v>
      </c>
      <c r="C65" s="20" t="str">
        <f t="shared" si="54"/>
        <v/>
      </c>
      <c r="D65" s="20" t="str">
        <f t="shared" si="7"/>
        <v/>
      </c>
      <c r="E65" s="21" t="s">
        <v>296</v>
      </c>
      <c r="F65" s="146">
        <f>Decsheets!$V$9</f>
        <v>2</v>
      </c>
      <c r="G65" s="12"/>
      <c r="H65" s="12"/>
      <c r="I65" s="22"/>
      <c r="J65" s="18" t="str">
        <f t="shared" si="55"/>
        <v/>
      </c>
      <c r="K65" s="18" t="str">
        <f t="shared" si="55"/>
        <v/>
      </c>
      <c r="L65" s="18" t="str">
        <f t="shared" si="55"/>
        <v/>
      </c>
      <c r="M65" s="18" t="str">
        <f t="shared" si="55"/>
        <v/>
      </c>
      <c r="N65" s="18" t="str">
        <f t="shared" si="55"/>
        <v/>
      </c>
      <c r="O65" s="18" t="str">
        <f t="shared" si="55"/>
        <v/>
      </c>
      <c r="P65" s="18" t="str">
        <f t="shared" si="55"/>
        <v/>
      </c>
      <c r="Q65" s="18" t="str">
        <f t="shared" si="55"/>
        <v/>
      </c>
      <c r="R65" s="18"/>
      <c r="S65" s="12"/>
      <c r="T65" s="2"/>
      <c r="U65" s="2"/>
      <c r="V65" s="2"/>
      <c r="W65" s="169" t="str">
        <f t="shared" si="51"/>
        <v/>
      </c>
      <c r="X65" s="169" t="str">
        <f t="shared" si="52"/>
        <v/>
      </c>
      <c r="Y65" s="194" t="str">
        <f t="shared" si="53"/>
        <v>.</v>
      </c>
      <c r="Z65" s="169"/>
      <c r="AA65" s="169"/>
      <c r="AB65" s="169"/>
      <c r="AC65" s="194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</row>
    <row r="66" spans="1:54" x14ac:dyDescent="0.35">
      <c r="A66" s="182"/>
      <c r="B66" s="77" t="s">
        <v>25</v>
      </c>
      <c r="C66" s="20" t="str">
        <f t="shared" si="54"/>
        <v/>
      </c>
      <c r="D66" s="20" t="str">
        <f t="shared" si="7"/>
        <v/>
      </c>
      <c r="E66" s="21" t="s">
        <v>296</v>
      </c>
      <c r="F66" s="146">
        <f>Decsheets!$V$10</f>
        <v>1</v>
      </c>
      <c r="G66" s="12"/>
      <c r="H66" s="12"/>
      <c r="I66" s="22"/>
      <c r="J66" s="18" t="str">
        <f t="shared" si="55"/>
        <v/>
      </c>
      <c r="K66" s="18" t="str">
        <f t="shared" si="55"/>
        <v/>
      </c>
      <c r="L66" s="18" t="str">
        <f t="shared" si="55"/>
        <v/>
      </c>
      <c r="M66" s="18" t="str">
        <f t="shared" si="55"/>
        <v/>
      </c>
      <c r="N66" s="18" t="str">
        <f t="shared" si="55"/>
        <v/>
      </c>
      <c r="O66" s="18" t="str">
        <f t="shared" si="55"/>
        <v/>
      </c>
      <c r="P66" s="18" t="str">
        <f t="shared" si="55"/>
        <v/>
      </c>
      <c r="Q66" s="18" t="str">
        <f t="shared" si="55"/>
        <v/>
      </c>
      <c r="R66" s="18"/>
      <c r="S66" s="12"/>
      <c r="T66" s="2"/>
      <c r="U66" s="2"/>
      <c r="V66" s="2"/>
      <c r="W66" s="169"/>
      <c r="X66" s="169"/>
      <c r="Y66" s="180"/>
      <c r="Z66" s="169"/>
      <c r="AA66" s="169"/>
      <c r="AB66" s="169"/>
      <c r="AC66" s="180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</row>
    <row r="67" spans="1:54" x14ac:dyDescent="0.35">
      <c r="A67" s="182"/>
      <c r="B67" s="77">
        <v>7</v>
      </c>
      <c r="C67" s="20" t="str">
        <f t="shared" si="54"/>
        <v/>
      </c>
      <c r="D67" s="20" t="str">
        <f t="shared" si="7"/>
        <v/>
      </c>
      <c r="E67" s="21" t="s">
        <v>296</v>
      </c>
      <c r="F67" s="146">
        <f>Decsheets!$V$11</f>
        <v>0</v>
      </c>
      <c r="G67" s="12"/>
      <c r="H67" s="12"/>
      <c r="I67" s="22"/>
      <c r="J67" s="18" t="str">
        <f t="shared" si="55"/>
        <v/>
      </c>
      <c r="K67" s="18" t="str">
        <f t="shared" si="55"/>
        <v/>
      </c>
      <c r="L67" s="18" t="str">
        <f t="shared" si="55"/>
        <v/>
      </c>
      <c r="M67" s="18" t="str">
        <f t="shared" si="55"/>
        <v/>
      </c>
      <c r="N67" s="18" t="str">
        <f t="shared" si="55"/>
        <v/>
      </c>
      <c r="O67" s="18" t="str">
        <f t="shared" si="55"/>
        <v/>
      </c>
      <c r="P67" s="18" t="str">
        <f t="shared" si="55"/>
        <v/>
      </c>
      <c r="Q67" s="18" t="str">
        <f t="shared" si="55"/>
        <v/>
      </c>
      <c r="R67" s="18">
        <f>SUM(Decsheets!$V$5:$V$12)-(SUM(J61:P67))</f>
        <v>3</v>
      </c>
      <c r="S67" s="12"/>
      <c r="T67" s="2"/>
      <c r="U67" s="2"/>
      <c r="V67" s="2"/>
      <c r="W67" s="169" t="s">
        <v>354</v>
      </c>
      <c r="X67" s="169"/>
      <c r="Y67" s="180"/>
      <c r="Z67" s="169"/>
      <c r="AA67" s="169"/>
      <c r="AB67" s="169"/>
      <c r="AC67" s="180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</row>
    <row r="68" spans="1:54" x14ac:dyDescent="0.35">
      <c r="A68" s="185" t="s">
        <v>5</v>
      </c>
      <c r="B68" s="76"/>
      <c r="C68" s="23" t="s">
        <v>59</v>
      </c>
      <c r="D68" s="26"/>
      <c r="E68" s="11"/>
      <c r="F68" s="144"/>
      <c r="G68" s="12"/>
      <c r="H68" s="12"/>
      <c r="I68" s="27"/>
      <c r="J68" s="18"/>
      <c r="K68" s="18"/>
      <c r="L68" s="18"/>
      <c r="M68" s="18"/>
      <c r="N68" s="18"/>
      <c r="O68" s="18"/>
      <c r="P68" s="18"/>
      <c r="Q68" s="18"/>
      <c r="R68" s="18"/>
      <c r="S68" s="12" t="s">
        <v>34</v>
      </c>
      <c r="T68" s="2"/>
      <c r="U68" s="2"/>
      <c r="V68" s="2"/>
      <c r="W68" s="169" t="str">
        <f>$C109</f>
        <v>Glen Morris</v>
      </c>
      <c r="X68" s="169" t="str">
        <f>$D109</f>
        <v>HAWCS/Enfield</v>
      </c>
      <c r="Y68" s="180">
        <f>$E109</f>
        <v>4</v>
      </c>
      <c r="Z68" s="169"/>
      <c r="AA68" s="169" t="str">
        <f>$C113</f>
        <v/>
      </c>
      <c r="AB68" s="169" t="str">
        <f>$D113</f>
        <v/>
      </c>
      <c r="AC68" s="180" t="str">
        <f>$E113</f>
        <v>.</v>
      </c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</row>
    <row r="69" spans="1:54" x14ac:dyDescent="0.35">
      <c r="A69" s="182" t="s">
        <v>824</v>
      </c>
      <c r="B69" s="77">
        <v>1</v>
      </c>
      <c r="C69" s="20" t="str">
        <f t="shared" ref="C69:C75" si="56">IF(A69="","",VLOOKUP($A$68,IF(LEN(A69)=2,U17MB,U17MA),VLOOKUP(LEFT(A69,1),club,6,FALSE),FALSE))</f>
        <v>Daniel Banyard</v>
      </c>
      <c r="D69" s="20" t="str">
        <f t="shared" si="7"/>
        <v>Shaftesbury</v>
      </c>
      <c r="E69" s="21" t="s">
        <v>869</v>
      </c>
      <c r="F69" s="146">
        <f>Decsheets!$V$5</f>
        <v>6</v>
      </c>
      <c r="G69" s="12"/>
      <c r="H69" s="12"/>
      <c r="I69" s="22"/>
      <c r="J69" s="18" t="str">
        <f t="shared" ref="J69:Q75" si="57">IF($A69="","",IF(LEFT($A69,1)=J$12,$F69,""))</f>
        <v/>
      </c>
      <c r="K69" s="18" t="str">
        <f t="shared" si="57"/>
        <v/>
      </c>
      <c r="L69" s="18" t="str">
        <f t="shared" si="57"/>
        <v/>
      </c>
      <c r="M69" s="18" t="str">
        <f t="shared" si="57"/>
        <v/>
      </c>
      <c r="N69" s="18">
        <f t="shared" si="57"/>
        <v>6</v>
      </c>
      <c r="O69" s="18" t="str">
        <f t="shared" si="57"/>
        <v/>
      </c>
      <c r="P69" s="18" t="str">
        <f t="shared" si="57"/>
        <v/>
      </c>
      <c r="Q69" s="18" t="str">
        <f t="shared" si="57"/>
        <v/>
      </c>
      <c r="R69" s="18"/>
      <c r="S69" s="12"/>
      <c r="T69" s="2"/>
      <c r="U69" s="2"/>
      <c r="V69" s="2"/>
      <c r="W69" s="169" t="str">
        <f>$C110</f>
        <v/>
      </c>
      <c r="X69" s="169" t="str">
        <f>$D110</f>
        <v/>
      </c>
      <c r="Y69" s="180" t="str">
        <f>$E110</f>
        <v>.</v>
      </c>
      <c r="Z69" s="169"/>
      <c r="AA69" s="169" t="str">
        <f>$C114</f>
        <v/>
      </c>
      <c r="AB69" s="169" t="str">
        <f>$D114</f>
        <v/>
      </c>
      <c r="AC69" s="180" t="str">
        <f>$E114</f>
        <v>.</v>
      </c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</row>
    <row r="70" spans="1:54" x14ac:dyDescent="0.35">
      <c r="A70" s="182" t="s">
        <v>821</v>
      </c>
      <c r="B70" s="77">
        <v>2</v>
      </c>
      <c r="C70" s="20" t="str">
        <f t="shared" si="56"/>
        <v>Ruben Kelly</v>
      </c>
      <c r="D70" s="20" t="str">
        <f t="shared" si="7"/>
        <v>Herts Phoenix</v>
      </c>
      <c r="E70" s="21" t="s">
        <v>872</v>
      </c>
      <c r="F70" s="146">
        <f>Decsheets!$V$6</f>
        <v>5</v>
      </c>
      <c r="G70" s="12"/>
      <c r="H70" s="12"/>
      <c r="I70" s="22"/>
      <c r="J70" s="18" t="str">
        <f t="shared" si="57"/>
        <v/>
      </c>
      <c r="K70" s="18" t="str">
        <f t="shared" si="57"/>
        <v/>
      </c>
      <c r="L70" s="18">
        <f t="shared" si="57"/>
        <v>5</v>
      </c>
      <c r="M70" s="18" t="str">
        <f t="shared" si="57"/>
        <v/>
      </c>
      <c r="N70" s="18" t="str">
        <f t="shared" si="57"/>
        <v/>
      </c>
      <c r="O70" s="18" t="str">
        <f t="shared" si="57"/>
        <v/>
      </c>
      <c r="P70" s="18" t="str">
        <f t="shared" si="57"/>
        <v/>
      </c>
      <c r="Q70" s="18" t="str">
        <f t="shared" si="57"/>
        <v/>
      </c>
      <c r="R70" s="18"/>
      <c r="S70" s="12"/>
      <c r="T70" s="2"/>
      <c r="U70" s="2"/>
      <c r="V70" s="2"/>
      <c r="W70" s="169" t="str">
        <f>$C111</f>
        <v/>
      </c>
      <c r="X70" s="169" t="str">
        <f>$D111</f>
        <v/>
      </c>
      <c r="Y70" s="180" t="str">
        <f>$E111</f>
        <v>.</v>
      </c>
      <c r="Z70" s="169"/>
      <c r="AA70" s="169" t="str">
        <f>$C115</f>
        <v/>
      </c>
      <c r="AB70" s="169" t="str">
        <f>$D115</f>
        <v/>
      </c>
      <c r="AC70" s="180" t="str">
        <f>$E115</f>
        <v>.</v>
      </c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</row>
    <row r="71" spans="1:54" x14ac:dyDescent="0.35">
      <c r="A71" s="182"/>
      <c r="B71" s="77">
        <v>3</v>
      </c>
      <c r="C71" s="20" t="str">
        <f t="shared" si="56"/>
        <v/>
      </c>
      <c r="D71" s="20" t="str">
        <f t="shared" si="7"/>
        <v/>
      </c>
      <c r="E71" s="21" t="s">
        <v>296</v>
      </c>
      <c r="F71" s="146">
        <f>Decsheets!$V$7</f>
        <v>4</v>
      </c>
      <c r="G71" s="12"/>
      <c r="H71" s="12"/>
      <c r="I71" s="22"/>
      <c r="J71" s="18" t="str">
        <f t="shared" si="57"/>
        <v/>
      </c>
      <c r="K71" s="18" t="str">
        <f t="shared" si="57"/>
        <v/>
      </c>
      <c r="L71" s="18" t="str">
        <f t="shared" si="57"/>
        <v/>
      </c>
      <c r="M71" s="18" t="str">
        <f t="shared" si="57"/>
        <v/>
      </c>
      <c r="N71" s="18" t="str">
        <f t="shared" si="57"/>
        <v/>
      </c>
      <c r="O71" s="18" t="str">
        <f t="shared" si="57"/>
        <v/>
      </c>
      <c r="P71" s="18" t="str">
        <f t="shared" si="57"/>
        <v/>
      </c>
      <c r="Q71" s="18" t="str">
        <f t="shared" si="57"/>
        <v/>
      </c>
      <c r="R71" s="18"/>
      <c r="S71" s="12"/>
      <c r="T71" s="2"/>
      <c r="U71" s="2"/>
      <c r="V71" s="2"/>
      <c r="W71" s="169" t="str">
        <f>$C112</f>
        <v/>
      </c>
      <c r="X71" s="169" t="str">
        <f>$D112</f>
        <v/>
      </c>
      <c r="Y71" s="180" t="str">
        <f>$E112</f>
        <v>.</v>
      </c>
      <c r="Z71" s="169"/>
      <c r="AA71" s="169"/>
      <c r="AB71" s="169"/>
      <c r="AC71" s="180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</row>
    <row r="72" spans="1:54" x14ac:dyDescent="0.35">
      <c r="A72" s="182"/>
      <c r="B72" s="77" t="s">
        <v>23</v>
      </c>
      <c r="C72" s="20" t="str">
        <f t="shared" si="56"/>
        <v/>
      </c>
      <c r="D72" s="20" t="str">
        <f t="shared" si="7"/>
        <v/>
      </c>
      <c r="E72" s="21" t="s">
        <v>296</v>
      </c>
      <c r="F72" s="146">
        <f>Decsheets!$V$8</f>
        <v>3</v>
      </c>
      <c r="G72" s="12"/>
      <c r="H72" s="12"/>
      <c r="I72" s="22"/>
      <c r="J72" s="18" t="str">
        <f t="shared" si="57"/>
        <v/>
      </c>
      <c r="K72" s="18" t="str">
        <f t="shared" si="57"/>
        <v/>
      </c>
      <c r="L72" s="18" t="str">
        <f t="shared" si="57"/>
        <v/>
      </c>
      <c r="M72" s="18" t="str">
        <f t="shared" si="57"/>
        <v/>
      </c>
      <c r="N72" s="18" t="str">
        <f t="shared" si="57"/>
        <v/>
      </c>
      <c r="O72" s="18" t="str">
        <f t="shared" si="57"/>
        <v/>
      </c>
      <c r="P72" s="18" t="str">
        <f t="shared" si="57"/>
        <v/>
      </c>
      <c r="Q72" s="18" t="str">
        <f t="shared" si="57"/>
        <v/>
      </c>
      <c r="R72" s="18"/>
      <c r="S72" s="12"/>
      <c r="T72" s="2"/>
      <c r="U72" s="2"/>
      <c r="V72" s="2"/>
      <c r="W72" s="169"/>
      <c r="X72" s="169"/>
      <c r="Y72" s="180"/>
      <c r="Z72" s="169"/>
      <c r="AA72" s="169"/>
      <c r="AB72" s="169"/>
      <c r="AC72" s="180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</row>
    <row r="73" spans="1:54" x14ac:dyDescent="0.35">
      <c r="A73" s="182"/>
      <c r="B73" s="77" t="s">
        <v>24</v>
      </c>
      <c r="C73" s="20" t="str">
        <f t="shared" si="56"/>
        <v/>
      </c>
      <c r="D73" s="20" t="str">
        <f t="shared" si="7"/>
        <v/>
      </c>
      <c r="E73" s="21" t="s">
        <v>296</v>
      </c>
      <c r="F73" s="146">
        <f>Decsheets!$V$9</f>
        <v>2</v>
      </c>
      <c r="G73" s="12"/>
      <c r="H73" s="12"/>
      <c r="I73" s="22"/>
      <c r="J73" s="18" t="str">
        <f t="shared" si="57"/>
        <v/>
      </c>
      <c r="K73" s="18" t="str">
        <f t="shared" si="57"/>
        <v/>
      </c>
      <c r="L73" s="18" t="str">
        <f t="shared" si="57"/>
        <v/>
      </c>
      <c r="M73" s="18" t="str">
        <f t="shared" si="57"/>
        <v/>
      </c>
      <c r="N73" s="18" t="str">
        <f t="shared" si="57"/>
        <v/>
      </c>
      <c r="O73" s="18" t="str">
        <f t="shared" si="57"/>
        <v/>
      </c>
      <c r="P73" s="18" t="str">
        <f t="shared" si="57"/>
        <v/>
      </c>
      <c r="Q73" s="18" t="str">
        <f t="shared" si="57"/>
        <v/>
      </c>
      <c r="R73" s="18"/>
      <c r="S73" s="12"/>
      <c r="T73" s="2"/>
      <c r="U73" s="2"/>
      <c r="V73" s="2"/>
      <c r="W73" s="169" t="s">
        <v>352</v>
      </c>
      <c r="X73" s="169"/>
      <c r="Y73" s="180"/>
      <c r="Z73" s="169"/>
      <c r="AA73" s="169" t="s">
        <v>353</v>
      </c>
      <c r="AB73" s="169"/>
      <c r="AC73" s="180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</row>
    <row r="74" spans="1:54" x14ac:dyDescent="0.35">
      <c r="A74" s="182"/>
      <c r="B74" s="77" t="s">
        <v>25</v>
      </c>
      <c r="C74" s="20" t="str">
        <f t="shared" si="56"/>
        <v/>
      </c>
      <c r="D74" s="20" t="str">
        <f t="shared" si="7"/>
        <v/>
      </c>
      <c r="E74" s="21" t="s">
        <v>296</v>
      </c>
      <c r="F74" s="146">
        <f>Decsheets!$V$10</f>
        <v>1</v>
      </c>
      <c r="G74" s="12"/>
      <c r="H74" s="12"/>
      <c r="I74" s="22"/>
      <c r="J74" s="18" t="str">
        <f t="shared" si="57"/>
        <v/>
      </c>
      <c r="K74" s="18" t="str">
        <f t="shared" si="57"/>
        <v/>
      </c>
      <c r="L74" s="18" t="str">
        <f t="shared" si="57"/>
        <v/>
      </c>
      <c r="M74" s="18" t="str">
        <f t="shared" si="57"/>
        <v/>
      </c>
      <c r="N74" s="18" t="str">
        <f t="shared" si="57"/>
        <v/>
      </c>
      <c r="O74" s="18" t="str">
        <f t="shared" si="57"/>
        <v/>
      </c>
      <c r="P74" s="18" t="str">
        <f t="shared" si="57"/>
        <v/>
      </c>
      <c r="Q74" s="18" t="str">
        <f t="shared" si="57"/>
        <v/>
      </c>
      <c r="R74" s="18"/>
      <c r="S74" s="12"/>
      <c r="T74" s="2"/>
      <c r="U74" s="2"/>
      <c r="V74" s="2"/>
      <c r="W74" s="169" t="str">
        <f>$C117</f>
        <v>Toby Cherry</v>
      </c>
      <c r="X74" s="169" t="str">
        <f>$D117</f>
        <v>Dacorum &amp; T</v>
      </c>
      <c r="Y74" s="180">
        <f>$E117</f>
        <v>1.85</v>
      </c>
      <c r="Z74" s="169"/>
      <c r="AA74" s="169" t="str">
        <f>$C125</f>
        <v>Joe McKeich</v>
      </c>
      <c r="AB74" s="169" t="str">
        <f>$D125</f>
        <v>Dacorum &amp; T</v>
      </c>
      <c r="AC74" s="180">
        <f>$E125</f>
        <v>1.55</v>
      </c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</row>
    <row r="75" spans="1:54" x14ac:dyDescent="0.35">
      <c r="A75" s="182"/>
      <c r="B75" s="77">
        <v>7</v>
      </c>
      <c r="C75" s="20" t="str">
        <f t="shared" si="56"/>
        <v/>
      </c>
      <c r="D75" s="20" t="str">
        <f t="shared" si="7"/>
        <v/>
      </c>
      <c r="E75" s="21" t="s">
        <v>296</v>
      </c>
      <c r="F75" s="146">
        <f>Decsheets!$V$11</f>
        <v>0</v>
      </c>
      <c r="G75" s="12"/>
      <c r="H75" s="12"/>
      <c r="I75" s="22"/>
      <c r="J75" s="18" t="str">
        <f t="shared" si="57"/>
        <v/>
      </c>
      <c r="K75" s="18" t="str">
        <f t="shared" si="57"/>
        <v/>
      </c>
      <c r="L75" s="18" t="str">
        <f t="shared" si="57"/>
        <v/>
      </c>
      <c r="M75" s="18" t="str">
        <f t="shared" si="57"/>
        <v/>
      </c>
      <c r="N75" s="18" t="str">
        <f t="shared" si="57"/>
        <v/>
      </c>
      <c r="O75" s="18" t="str">
        <f t="shared" si="57"/>
        <v/>
      </c>
      <c r="P75" s="18" t="str">
        <f t="shared" si="57"/>
        <v/>
      </c>
      <c r="Q75" s="18" t="str">
        <f t="shared" si="57"/>
        <v/>
      </c>
      <c r="R75" s="18">
        <f>SUM(Decsheets!$V$5:$V$12)-(SUM(J69:P75))</f>
        <v>10</v>
      </c>
      <c r="S75" s="12"/>
      <c r="T75" s="2"/>
      <c r="U75" s="2"/>
      <c r="V75" s="2"/>
      <c r="W75" s="169" t="str">
        <f t="shared" ref="W75:W80" si="58">$C118</f>
        <v/>
      </c>
      <c r="X75" s="169" t="str">
        <f t="shared" ref="X75:X80" si="59">$D118</f>
        <v/>
      </c>
      <c r="Y75" s="180" t="str">
        <f t="shared" ref="Y75:Y80" si="60">$E118</f>
        <v>.</v>
      </c>
      <c r="Z75" s="169"/>
      <c r="AA75" s="169" t="str">
        <f t="shared" ref="AA75:AA80" si="61">$C126</f>
        <v/>
      </c>
      <c r="AB75" s="169" t="str">
        <f t="shared" ref="AB75:AB80" si="62">$D126</f>
        <v/>
      </c>
      <c r="AC75" s="180" t="str">
        <f t="shared" ref="AC75:AC80" si="63">$E126</f>
        <v>.</v>
      </c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</row>
    <row r="76" spans="1:54" x14ac:dyDescent="0.35">
      <c r="A76" s="185" t="s">
        <v>56</v>
      </c>
      <c r="B76" s="76"/>
      <c r="C76" s="23" t="s">
        <v>58</v>
      </c>
      <c r="D76" s="26"/>
      <c r="E76" s="11"/>
      <c r="F76" s="144"/>
      <c r="G76" s="12"/>
      <c r="H76" s="12"/>
      <c r="I76" s="27"/>
      <c r="J76" s="18"/>
      <c r="K76" s="18"/>
      <c r="L76" s="18"/>
      <c r="M76" s="18"/>
      <c r="N76" s="18"/>
      <c r="O76" s="18"/>
      <c r="P76" s="18"/>
      <c r="Q76" s="18"/>
      <c r="R76" s="18"/>
      <c r="S76" s="12" t="s">
        <v>55</v>
      </c>
      <c r="T76" s="2"/>
      <c r="U76" s="2"/>
      <c r="V76" s="2"/>
      <c r="W76" s="169" t="str">
        <f t="shared" si="58"/>
        <v/>
      </c>
      <c r="X76" s="169" t="str">
        <f t="shared" si="59"/>
        <v/>
      </c>
      <c r="Y76" s="180" t="str">
        <f t="shared" si="60"/>
        <v>.</v>
      </c>
      <c r="Z76" s="169"/>
      <c r="AA76" s="169" t="str">
        <f t="shared" si="61"/>
        <v/>
      </c>
      <c r="AB76" s="169" t="str">
        <f t="shared" si="62"/>
        <v/>
      </c>
      <c r="AC76" s="180" t="str">
        <f t="shared" si="63"/>
        <v>.</v>
      </c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</row>
    <row r="77" spans="1:54" x14ac:dyDescent="0.35">
      <c r="A77" s="182" t="s">
        <v>430</v>
      </c>
      <c r="B77" s="77">
        <v>1</v>
      </c>
      <c r="C77" s="20" t="str">
        <f t="shared" ref="C77:C83" si="64">IF(A77="","",VLOOKUP($A$76,IF(LEN(A77)=2,U17MB,U17MA),VLOOKUP(LEFT(A77,1),club,6,FALSE),FALSE))</f>
        <v>Ethan Primett</v>
      </c>
      <c r="D77" s="20" t="str">
        <f t="shared" si="7"/>
        <v>Herts Phoenix</v>
      </c>
      <c r="E77" s="21" t="s">
        <v>976</v>
      </c>
      <c r="F77" s="146">
        <f>Decsheets!$V$5</f>
        <v>6</v>
      </c>
      <c r="G77" s="12"/>
      <c r="H77" s="12"/>
      <c r="I77" s="22"/>
      <c r="J77" s="18" t="str">
        <f t="shared" ref="J77:Q83" si="65">IF($A77="","",IF(LEFT($A77,1)=J$12,$F77,""))</f>
        <v/>
      </c>
      <c r="K77" s="18" t="str">
        <f t="shared" si="65"/>
        <v/>
      </c>
      <c r="L77" s="18">
        <f t="shared" si="65"/>
        <v>6</v>
      </c>
      <c r="M77" s="18" t="str">
        <f t="shared" si="65"/>
        <v/>
      </c>
      <c r="N77" s="18" t="str">
        <f t="shared" si="65"/>
        <v/>
      </c>
      <c r="O77" s="18" t="str">
        <f t="shared" si="65"/>
        <v/>
      </c>
      <c r="P77" s="18" t="str">
        <f t="shared" si="65"/>
        <v/>
      </c>
      <c r="Q77" s="18" t="str">
        <f t="shared" si="65"/>
        <v/>
      </c>
      <c r="R77" s="18"/>
      <c r="S77" s="12"/>
      <c r="T77" s="2"/>
      <c r="U77" s="2"/>
      <c r="V77" s="2"/>
      <c r="W77" s="169" t="str">
        <f t="shared" si="58"/>
        <v/>
      </c>
      <c r="X77" s="169" t="str">
        <f t="shared" si="59"/>
        <v/>
      </c>
      <c r="Y77" s="180" t="str">
        <f t="shared" si="60"/>
        <v>.</v>
      </c>
      <c r="Z77" s="169"/>
      <c r="AA77" s="169" t="str">
        <f t="shared" si="61"/>
        <v/>
      </c>
      <c r="AB77" s="169" t="str">
        <f t="shared" si="62"/>
        <v/>
      </c>
      <c r="AC77" s="180" t="str">
        <f t="shared" si="63"/>
        <v>.</v>
      </c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</row>
    <row r="78" spans="1:54" x14ac:dyDescent="0.35">
      <c r="A78" s="182" t="s">
        <v>434</v>
      </c>
      <c r="B78" s="77">
        <v>2</v>
      </c>
      <c r="C78" s="20" t="str">
        <f t="shared" si="64"/>
        <v>Josh  Fisher</v>
      </c>
      <c r="D78" s="20" t="str">
        <f t="shared" ref="D78:D83" si="66">IF(A78="","",VLOOKUP(LEFT(A78,1),club,2,FALSE))</f>
        <v>Shaftesbury</v>
      </c>
      <c r="E78" s="21" t="s">
        <v>977</v>
      </c>
      <c r="F78" s="146">
        <f>Decsheets!$V$6</f>
        <v>5</v>
      </c>
      <c r="G78" s="12"/>
      <c r="H78" s="12"/>
      <c r="I78" s="22"/>
      <c r="J78" s="18" t="str">
        <f t="shared" si="65"/>
        <v/>
      </c>
      <c r="K78" s="18" t="str">
        <f t="shared" si="65"/>
        <v/>
      </c>
      <c r="L78" s="18" t="str">
        <f t="shared" si="65"/>
        <v/>
      </c>
      <c r="M78" s="18" t="str">
        <f t="shared" si="65"/>
        <v/>
      </c>
      <c r="N78" s="18">
        <f t="shared" si="65"/>
        <v>5</v>
      </c>
      <c r="O78" s="18" t="str">
        <f t="shared" si="65"/>
        <v/>
      </c>
      <c r="P78" s="18" t="str">
        <f t="shared" si="65"/>
        <v/>
      </c>
      <c r="Q78" s="18" t="str">
        <f t="shared" si="65"/>
        <v/>
      </c>
      <c r="R78" s="18"/>
      <c r="S78" s="12"/>
      <c r="T78" s="2"/>
      <c r="U78" s="2"/>
      <c r="V78" s="2"/>
      <c r="W78" s="169" t="str">
        <f t="shared" si="58"/>
        <v/>
      </c>
      <c r="X78" s="169" t="str">
        <f t="shared" si="59"/>
        <v/>
      </c>
      <c r="Y78" s="180" t="str">
        <f t="shared" si="60"/>
        <v>.</v>
      </c>
      <c r="Z78" s="169"/>
      <c r="AA78" s="169" t="str">
        <f t="shared" si="61"/>
        <v/>
      </c>
      <c r="AB78" s="169" t="str">
        <f t="shared" si="62"/>
        <v/>
      </c>
      <c r="AC78" s="180" t="str">
        <f t="shared" si="63"/>
        <v>.</v>
      </c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</row>
    <row r="79" spans="1:54" x14ac:dyDescent="0.35">
      <c r="A79" s="182"/>
      <c r="B79" s="77">
        <v>3</v>
      </c>
      <c r="C79" s="20" t="str">
        <f t="shared" si="64"/>
        <v/>
      </c>
      <c r="D79" s="20" t="str">
        <f t="shared" si="66"/>
        <v/>
      </c>
      <c r="E79" s="21" t="s">
        <v>296</v>
      </c>
      <c r="F79" s="146">
        <f>Decsheets!$V$7</f>
        <v>4</v>
      </c>
      <c r="G79" s="12"/>
      <c r="H79" s="12"/>
      <c r="I79" s="22"/>
      <c r="J79" s="18" t="str">
        <f t="shared" si="65"/>
        <v/>
      </c>
      <c r="K79" s="18" t="str">
        <f t="shared" si="65"/>
        <v/>
      </c>
      <c r="L79" s="18" t="str">
        <f t="shared" si="65"/>
        <v/>
      </c>
      <c r="M79" s="18" t="str">
        <f t="shared" si="65"/>
        <v/>
      </c>
      <c r="N79" s="18" t="str">
        <f t="shared" si="65"/>
        <v/>
      </c>
      <c r="O79" s="18" t="str">
        <f t="shared" si="65"/>
        <v/>
      </c>
      <c r="P79" s="18" t="str">
        <f t="shared" si="65"/>
        <v/>
      </c>
      <c r="Q79" s="18" t="str">
        <f t="shared" si="65"/>
        <v/>
      </c>
      <c r="R79" s="18"/>
      <c r="S79" s="12"/>
      <c r="T79" s="2"/>
      <c r="U79" s="2"/>
      <c r="V79" s="2"/>
      <c r="W79" s="169" t="str">
        <f t="shared" si="58"/>
        <v/>
      </c>
      <c r="X79" s="169" t="str">
        <f t="shared" si="59"/>
        <v/>
      </c>
      <c r="Y79" s="180" t="str">
        <f t="shared" si="60"/>
        <v>.</v>
      </c>
      <c r="Z79" s="169"/>
      <c r="AA79" s="169" t="str">
        <f t="shared" si="61"/>
        <v/>
      </c>
      <c r="AB79" s="169" t="str">
        <f t="shared" si="62"/>
        <v/>
      </c>
      <c r="AC79" s="180" t="str">
        <f t="shared" si="63"/>
        <v>.</v>
      </c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</row>
    <row r="80" spans="1:54" x14ac:dyDescent="0.35">
      <c r="A80" s="182"/>
      <c r="B80" s="77" t="s">
        <v>23</v>
      </c>
      <c r="C80" s="20" t="str">
        <f t="shared" si="64"/>
        <v/>
      </c>
      <c r="D80" s="20" t="str">
        <f t="shared" si="66"/>
        <v/>
      </c>
      <c r="E80" s="21" t="s">
        <v>296</v>
      </c>
      <c r="F80" s="146">
        <f>Decsheets!$V$8</f>
        <v>3</v>
      </c>
      <c r="G80" s="12"/>
      <c r="H80" s="12"/>
      <c r="I80" s="22"/>
      <c r="J80" s="18" t="str">
        <f t="shared" si="65"/>
        <v/>
      </c>
      <c r="K80" s="18" t="str">
        <f t="shared" si="65"/>
        <v/>
      </c>
      <c r="L80" s="18" t="str">
        <f t="shared" si="65"/>
        <v/>
      </c>
      <c r="M80" s="18" t="str">
        <f t="shared" si="65"/>
        <v/>
      </c>
      <c r="N80" s="18" t="str">
        <f t="shared" si="65"/>
        <v/>
      </c>
      <c r="O80" s="18" t="str">
        <f t="shared" si="65"/>
        <v/>
      </c>
      <c r="P80" s="18" t="str">
        <f t="shared" si="65"/>
        <v/>
      </c>
      <c r="Q80" s="18" t="str">
        <f t="shared" si="65"/>
        <v/>
      </c>
      <c r="R80" s="18"/>
      <c r="S80" s="12"/>
      <c r="T80" s="2"/>
      <c r="U80" s="2"/>
      <c r="V80" s="2"/>
      <c r="W80" s="169" t="str">
        <f t="shared" si="58"/>
        <v/>
      </c>
      <c r="X80" s="169" t="str">
        <f t="shared" si="59"/>
        <v/>
      </c>
      <c r="Y80" s="180" t="str">
        <f t="shared" si="60"/>
        <v>.</v>
      </c>
      <c r="Z80" s="169"/>
      <c r="AA80" s="169" t="str">
        <f t="shared" si="61"/>
        <v/>
      </c>
      <c r="AB80" s="169" t="str">
        <f t="shared" si="62"/>
        <v/>
      </c>
      <c r="AC80" s="180" t="str">
        <f t="shared" si="63"/>
        <v>.</v>
      </c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</row>
    <row r="81" spans="1:54" x14ac:dyDescent="0.35">
      <c r="A81" s="182"/>
      <c r="B81" s="77" t="s">
        <v>24</v>
      </c>
      <c r="C81" s="20" t="str">
        <f t="shared" si="64"/>
        <v/>
      </c>
      <c r="D81" s="20" t="str">
        <f t="shared" si="66"/>
        <v/>
      </c>
      <c r="E81" s="21" t="s">
        <v>296</v>
      </c>
      <c r="F81" s="146">
        <f>Decsheets!$V$9</f>
        <v>2</v>
      </c>
      <c r="G81" s="12"/>
      <c r="H81" s="12"/>
      <c r="I81" s="22"/>
      <c r="J81" s="18" t="str">
        <f t="shared" si="65"/>
        <v/>
      </c>
      <c r="K81" s="18" t="str">
        <f t="shared" si="65"/>
        <v/>
      </c>
      <c r="L81" s="18" t="str">
        <f t="shared" si="65"/>
        <v/>
      </c>
      <c r="M81" s="18" t="str">
        <f t="shared" si="65"/>
        <v/>
      </c>
      <c r="N81" s="18" t="str">
        <f t="shared" si="65"/>
        <v/>
      </c>
      <c r="O81" s="18" t="str">
        <f t="shared" si="65"/>
        <v/>
      </c>
      <c r="P81" s="18" t="str">
        <f t="shared" si="65"/>
        <v/>
      </c>
      <c r="Q81" s="18" t="str">
        <f t="shared" si="65"/>
        <v/>
      </c>
      <c r="R81" s="18"/>
      <c r="S81" s="12"/>
      <c r="T81" s="2"/>
      <c r="U81" s="2"/>
      <c r="V81" s="2"/>
      <c r="W81" s="169"/>
      <c r="X81" s="169"/>
      <c r="Y81" s="180"/>
      <c r="Z81" s="169"/>
      <c r="AA81" s="169"/>
      <c r="AB81" s="169"/>
      <c r="AC81" s="180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</row>
    <row r="82" spans="1:54" x14ac:dyDescent="0.35">
      <c r="A82" s="182"/>
      <c r="B82" s="77" t="s">
        <v>25</v>
      </c>
      <c r="C82" s="20" t="str">
        <f t="shared" si="64"/>
        <v/>
      </c>
      <c r="D82" s="20" t="str">
        <f t="shared" si="66"/>
        <v/>
      </c>
      <c r="E82" s="21" t="s">
        <v>296</v>
      </c>
      <c r="F82" s="146">
        <f>Decsheets!$V$10</f>
        <v>1</v>
      </c>
      <c r="G82" s="12"/>
      <c r="H82" s="12"/>
      <c r="I82" s="22"/>
      <c r="J82" s="18" t="str">
        <f t="shared" si="65"/>
        <v/>
      </c>
      <c r="K82" s="18" t="str">
        <f t="shared" si="65"/>
        <v/>
      </c>
      <c r="L82" s="18" t="str">
        <f t="shared" si="65"/>
        <v/>
      </c>
      <c r="M82" s="18" t="str">
        <f t="shared" si="65"/>
        <v/>
      </c>
      <c r="N82" s="18" t="str">
        <f t="shared" si="65"/>
        <v/>
      </c>
      <c r="O82" s="18" t="str">
        <f t="shared" si="65"/>
        <v/>
      </c>
      <c r="P82" s="18" t="str">
        <f t="shared" si="65"/>
        <v/>
      </c>
      <c r="Q82" s="18" t="str">
        <f t="shared" si="65"/>
        <v/>
      </c>
      <c r="R82" s="18"/>
      <c r="S82" s="12"/>
      <c r="T82" s="2"/>
      <c r="U82" s="2"/>
      <c r="V82" s="2"/>
      <c r="W82" s="169" t="s">
        <v>355</v>
      </c>
      <c r="X82" s="169"/>
      <c r="Y82" s="180"/>
      <c r="Z82" s="169"/>
      <c r="AA82" s="169" t="s">
        <v>356</v>
      </c>
      <c r="AB82" s="169"/>
      <c r="AC82" s="180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</row>
    <row r="83" spans="1:54" x14ac:dyDescent="0.35">
      <c r="A83" s="182"/>
      <c r="B83" s="77">
        <v>7</v>
      </c>
      <c r="C83" s="20" t="str">
        <f t="shared" si="64"/>
        <v/>
      </c>
      <c r="D83" s="20" t="str">
        <f t="shared" si="66"/>
        <v/>
      </c>
      <c r="E83" s="21" t="s">
        <v>296</v>
      </c>
      <c r="F83" s="146">
        <f>Decsheets!$V$11</f>
        <v>0</v>
      </c>
      <c r="G83" s="12"/>
      <c r="H83" s="12"/>
      <c r="I83" s="22"/>
      <c r="J83" s="18" t="str">
        <f t="shared" si="65"/>
        <v/>
      </c>
      <c r="K83" s="18" t="str">
        <f t="shared" si="65"/>
        <v/>
      </c>
      <c r="L83" s="18" t="str">
        <f t="shared" si="65"/>
        <v/>
      </c>
      <c r="M83" s="18" t="str">
        <f t="shared" si="65"/>
        <v/>
      </c>
      <c r="N83" s="18" t="str">
        <f t="shared" si="65"/>
        <v/>
      </c>
      <c r="O83" s="18" t="str">
        <f t="shared" si="65"/>
        <v/>
      </c>
      <c r="P83" s="18" t="str">
        <f t="shared" si="65"/>
        <v/>
      </c>
      <c r="Q83" s="18" t="str">
        <f t="shared" si="65"/>
        <v/>
      </c>
      <c r="R83" s="18">
        <f>SUM(Decsheets!$V$5:$V$12)-(SUM(J77:P83))</f>
        <v>10</v>
      </c>
      <c r="S83" s="12"/>
      <c r="T83" s="2"/>
      <c r="U83" s="2"/>
      <c r="V83" s="2"/>
      <c r="W83" s="169" t="str">
        <f>$C133</f>
        <v>Keelan  Farrell</v>
      </c>
      <c r="X83" s="169" t="str">
        <f>$D133</f>
        <v>Shaftesbury</v>
      </c>
      <c r="Y83" s="180">
        <f>$E133</f>
        <v>5.85</v>
      </c>
      <c r="Z83" s="169"/>
      <c r="AA83" s="169" t="str">
        <f>$C141</f>
        <v>Jayden Duru</v>
      </c>
      <c r="AB83" s="169" t="str">
        <f>$D141</f>
        <v>Herts Phoenix</v>
      </c>
      <c r="AC83" s="180">
        <f>$E141</f>
        <v>4.7699999999999996</v>
      </c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</row>
    <row r="84" spans="1:54" x14ac:dyDescent="0.35">
      <c r="A84" s="185" t="s">
        <v>56</v>
      </c>
      <c r="B84" s="76"/>
      <c r="C84" s="23" t="s">
        <v>57</v>
      </c>
      <c r="D84" s="26"/>
      <c r="E84" s="11"/>
      <c r="F84" s="144"/>
      <c r="G84" s="12"/>
      <c r="H84" s="12"/>
      <c r="I84" s="27"/>
      <c r="J84" s="18"/>
      <c r="K84" s="18"/>
      <c r="L84" s="18"/>
      <c r="M84" s="18"/>
      <c r="N84" s="18"/>
      <c r="O84" s="18"/>
      <c r="P84" s="18"/>
      <c r="Q84" s="18"/>
      <c r="R84" s="18"/>
      <c r="S84" s="12" t="s">
        <v>67</v>
      </c>
      <c r="T84" s="2"/>
      <c r="U84" s="2"/>
      <c r="V84" s="2"/>
      <c r="W84" s="169" t="str">
        <f t="shared" ref="W84:W89" si="67">$C134</f>
        <v>Omatsola Nathan Dudu</v>
      </c>
      <c r="X84" s="169" t="str">
        <f t="shared" ref="X84:X89" si="68">$D134</f>
        <v>Watford</v>
      </c>
      <c r="Y84" s="180">
        <f t="shared" ref="Y84:Y89" si="69">$E134</f>
        <v>5.52</v>
      </c>
      <c r="Z84" s="169"/>
      <c r="AA84" s="169" t="str">
        <f t="shared" ref="AA84:AA89" si="70">$C142</f>
        <v>Mayowa Fetuga</v>
      </c>
      <c r="AB84" s="169" t="str">
        <f t="shared" ref="AB84:AB89" si="71">$D142</f>
        <v>Watford</v>
      </c>
      <c r="AC84" s="180">
        <f t="shared" ref="AC84:AC89" si="72">$E142</f>
        <v>3.79</v>
      </c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</row>
    <row r="85" spans="1:54" x14ac:dyDescent="0.35">
      <c r="A85" s="182" t="s">
        <v>824</v>
      </c>
      <c r="B85" s="77">
        <v>1</v>
      </c>
      <c r="C85" s="20" t="str">
        <f t="shared" ref="C85:C91" si="73">IF(A85="","",VLOOKUP($A$84,IF(LEN(A85)=2,U17MB,U17MA),VLOOKUP(LEFT(A85,1),club,6,FALSE),FALSE))</f>
        <v>Max Winfield</v>
      </c>
      <c r="D85" s="20" t="str">
        <f t="shared" ref="D85:D149" si="74">IF(A85="","",VLOOKUP(LEFT(A85,1),club,2,FALSE))</f>
        <v>Shaftesbury</v>
      </c>
      <c r="E85" s="21" t="s">
        <v>978</v>
      </c>
      <c r="F85" s="146">
        <f>Decsheets!$V$5</f>
        <v>6</v>
      </c>
      <c r="G85" s="12"/>
      <c r="H85" s="12"/>
      <c r="I85" s="22"/>
      <c r="J85" s="18" t="str">
        <f t="shared" ref="J85:Q91" si="75">IF($A85="","",IF(LEFT($A85,1)=J$12,$F85,""))</f>
        <v/>
      </c>
      <c r="K85" s="18" t="str">
        <f t="shared" si="75"/>
        <v/>
      </c>
      <c r="L85" s="18" t="str">
        <f t="shared" si="75"/>
        <v/>
      </c>
      <c r="M85" s="18" t="str">
        <f t="shared" si="75"/>
        <v/>
      </c>
      <c r="N85" s="18">
        <f t="shared" si="75"/>
        <v>6</v>
      </c>
      <c r="O85" s="18" t="str">
        <f t="shared" si="75"/>
        <v/>
      </c>
      <c r="P85" s="18" t="str">
        <f t="shared" si="75"/>
        <v/>
      </c>
      <c r="Q85" s="18" t="str">
        <f t="shared" si="75"/>
        <v/>
      </c>
      <c r="R85" s="18"/>
      <c r="S85" s="12"/>
      <c r="T85" s="2"/>
      <c r="U85" s="2"/>
      <c r="V85" s="2"/>
      <c r="W85" s="169" t="str">
        <f t="shared" si="67"/>
        <v>Joshua Heesom</v>
      </c>
      <c r="X85" s="169" t="str">
        <f t="shared" si="68"/>
        <v>Herts Phoenix</v>
      </c>
      <c r="Y85" s="180">
        <f t="shared" si="69"/>
        <v>5.2</v>
      </c>
      <c r="Z85" s="169"/>
      <c r="AA85" s="169" t="str">
        <f t="shared" si="70"/>
        <v/>
      </c>
      <c r="AB85" s="169" t="str">
        <f t="shared" si="71"/>
        <v/>
      </c>
      <c r="AC85" s="180" t="str">
        <f t="shared" si="72"/>
        <v>.</v>
      </c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</row>
    <row r="86" spans="1:54" x14ac:dyDescent="0.35">
      <c r="A86" s="182" t="s">
        <v>821</v>
      </c>
      <c r="B86" s="77">
        <v>2</v>
      </c>
      <c r="C86" s="20" t="str">
        <f t="shared" si="73"/>
        <v>Charlie Hairon</v>
      </c>
      <c r="D86" s="20" t="str">
        <f t="shared" si="74"/>
        <v>Herts Phoenix</v>
      </c>
      <c r="E86" s="21" t="s">
        <v>979</v>
      </c>
      <c r="F86" s="146">
        <f>Decsheets!$V$6</f>
        <v>5</v>
      </c>
      <c r="G86" s="12"/>
      <c r="H86" s="12"/>
      <c r="I86" s="22"/>
      <c r="J86" s="18" t="str">
        <f t="shared" si="75"/>
        <v/>
      </c>
      <c r="K86" s="18" t="str">
        <f t="shared" si="75"/>
        <v/>
      </c>
      <c r="L86" s="18">
        <f t="shared" si="75"/>
        <v>5</v>
      </c>
      <c r="M86" s="18" t="str">
        <f t="shared" si="75"/>
        <v/>
      </c>
      <c r="N86" s="18" t="str">
        <f t="shared" si="75"/>
        <v/>
      </c>
      <c r="O86" s="18" t="str">
        <f t="shared" si="75"/>
        <v/>
      </c>
      <c r="P86" s="18" t="str">
        <f t="shared" si="75"/>
        <v/>
      </c>
      <c r="Q86" s="18" t="str">
        <f t="shared" si="75"/>
        <v/>
      </c>
      <c r="R86" s="18"/>
      <c r="S86" s="12"/>
      <c r="T86" s="2"/>
      <c r="U86" s="2"/>
      <c r="V86" s="2"/>
      <c r="W86" s="169" t="str">
        <f t="shared" si="67"/>
        <v>James Deayn</v>
      </c>
      <c r="X86" s="169" t="str">
        <f t="shared" si="68"/>
        <v>Dacorum &amp; T</v>
      </c>
      <c r="Y86" s="180">
        <f t="shared" si="69"/>
        <v>5.14</v>
      </c>
      <c r="Z86" s="169"/>
      <c r="AA86" s="169" t="str">
        <f t="shared" si="70"/>
        <v/>
      </c>
      <c r="AB86" s="169" t="str">
        <f t="shared" si="71"/>
        <v/>
      </c>
      <c r="AC86" s="180" t="str">
        <f t="shared" si="72"/>
        <v>.</v>
      </c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</row>
    <row r="87" spans="1:54" x14ac:dyDescent="0.35">
      <c r="A87" s="182"/>
      <c r="B87" s="77">
        <v>3</v>
      </c>
      <c r="C87" s="20" t="str">
        <f t="shared" si="73"/>
        <v/>
      </c>
      <c r="D87" s="20" t="str">
        <f t="shared" si="74"/>
        <v/>
      </c>
      <c r="E87" s="21" t="s">
        <v>296</v>
      </c>
      <c r="F87" s="146">
        <f>Decsheets!$V$7</f>
        <v>4</v>
      </c>
      <c r="G87" s="12"/>
      <c r="H87" s="12"/>
      <c r="I87" s="22"/>
      <c r="J87" s="18" t="str">
        <f t="shared" si="75"/>
        <v/>
      </c>
      <c r="K87" s="18" t="str">
        <f t="shared" si="75"/>
        <v/>
      </c>
      <c r="L87" s="18" t="str">
        <f t="shared" si="75"/>
        <v/>
      </c>
      <c r="M87" s="18" t="str">
        <f t="shared" si="75"/>
        <v/>
      </c>
      <c r="N87" s="18" t="str">
        <f t="shared" si="75"/>
        <v/>
      </c>
      <c r="O87" s="18" t="str">
        <f t="shared" si="75"/>
        <v/>
      </c>
      <c r="P87" s="18" t="str">
        <f t="shared" si="75"/>
        <v/>
      </c>
      <c r="Q87" s="18" t="str">
        <f t="shared" si="75"/>
        <v/>
      </c>
      <c r="R87" s="18"/>
      <c r="S87" s="12"/>
      <c r="T87" s="2"/>
      <c r="U87" s="2"/>
      <c r="V87" s="2"/>
      <c r="W87" s="169" t="str">
        <f t="shared" si="67"/>
        <v>Ronan O’Reilly</v>
      </c>
      <c r="X87" s="169" t="str">
        <f t="shared" si="68"/>
        <v>HAWCS/Enfield</v>
      </c>
      <c r="Y87" s="180">
        <f t="shared" si="69"/>
        <v>4.67</v>
      </c>
      <c r="Z87" s="169"/>
      <c r="AA87" s="169" t="str">
        <f t="shared" si="70"/>
        <v/>
      </c>
      <c r="AB87" s="169" t="str">
        <f t="shared" si="71"/>
        <v/>
      </c>
      <c r="AC87" s="180" t="str">
        <f t="shared" si="72"/>
        <v>.</v>
      </c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</row>
    <row r="88" spans="1:54" x14ac:dyDescent="0.35">
      <c r="A88" s="182"/>
      <c r="B88" s="77" t="s">
        <v>23</v>
      </c>
      <c r="C88" s="20" t="str">
        <f t="shared" si="73"/>
        <v/>
      </c>
      <c r="D88" s="20" t="str">
        <f t="shared" si="74"/>
        <v/>
      </c>
      <c r="E88" s="21" t="s">
        <v>296</v>
      </c>
      <c r="F88" s="146">
        <f>Decsheets!$V$8</f>
        <v>3</v>
      </c>
      <c r="G88" s="12"/>
      <c r="H88" s="12"/>
      <c r="I88" s="22"/>
      <c r="J88" s="18" t="str">
        <f t="shared" si="75"/>
        <v/>
      </c>
      <c r="K88" s="18" t="str">
        <f t="shared" si="75"/>
        <v/>
      </c>
      <c r="L88" s="18" t="str">
        <f t="shared" si="75"/>
        <v/>
      </c>
      <c r="M88" s="18" t="str">
        <f t="shared" si="75"/>
        <v/>
      </c>
      <c r="N88" s="18" t="str">
        <f t="shared" si="75"/>
        <v/>
      </c>
      <c r="O88" s="18" t="str">
        <f t="shared" si="75"/>
        <v/>
      </c>
      <c r="P88" s="18" t="str">
        <f t="shared" si="75"/>
        <v/>
      </c>
      <c r="Q88" s="18" t="str">
        <f t="shared" si="75"/>
        <v/>
      </c>
      <c r="R88" s="18"/>
      <c r="S88" s="12"/>
      <c r="T88" s="2"/>
      <c r="U88" s="2"/>
      <c r="V88" s="2"/>
      <c r="W88" s="169" t="str">
        <f t="shared" si="67"/>
        <v>Ivan Vardin</v>
      </c>
      <c r="X88" s="169" t="str">
        <f t="shared" si="68"/>
        <v>St Albans</v>
      </c>
      <c r="Y88" s="180">
        <f t="shared" si="69"/>
        <v>4.3499999999999996</v>
      </c>
      <c r="Z88" s="169"/>
      <c r="AA88" s="169" t="str">
        <f t="shared" si="70"/>
        <v/>
      </c>
      <c r="AB88" s="169" t="str">
        <f t="shared" si="71"/>
        <v/>
      </c>
      <c r="AC88" s="180" t="str">
        <f t="shared" si="72"/>
        <v>.</v>
      </c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</row>
    <row r="89" spans="1:54" x14ac:dyDescent="0.35">
      <c r="A89" s="182"/>
      <c r="B89" s="77" t="s">
        <v>24</v>
      </c>
      <c r="C89" s="20" t="str">
        <f t="shared" si="73"/>
        <v/>
      </c>
      <c r="D89" s="20" t="str">
        <f t="shared" si="74"/>
        <v/>
      </c>
      <c r="E89" s="21" t="s">
        <v>296</v>
      </c>
      <c r="F89" s="146">
        <f>Decsheets!$V$9</f>
        <v>2</v>
      </c>
      <c r="G89" s="12"/>
      <c r="H89" s="12"/>
      <c r="I89" s="22"/>
      <c r="J89" s="18" t="str">
        <f t="shared" si="75"/>
        <v/>
      </c>
      <c r="K89" s="18" t="str">
        <f t="shared" si="75"/>
        <v/>
      </c>
      <c r="L89" s="18" t="str">
        <f t="shared" si="75"/>
        <v/>
      </c>
      <c r="M89" s="18" t="str">
        <f t="shared" si="75"/>
        <v/>
      </c>
      <c r="N89" s="18" t="str">
        <f t="shared" si="75"/>
        <v/>
      </c>
      <c r="O89" s="18" t="str">
        <f t="shared" si="75"/>
        <v/>
      </c>
      <c r="P89" s="18" t="str">
        <f t="shared" si="75"/>
        <v/>
      </c>
      <c r="Q89" s="18" t="str">
        <f t="shared" si="75"/>
        <v/>
      </c>
      <c r="R89" s="18"/>
      <c r="S89" s="12"/>
      <c r="T89" s="2"/>
      <c r="U89" s="2"/>
      <c r="V89" s="2"/>
      <c r="W89" s="169" t="str">
        <f t="shared" si="67"/>
        <v/>
      </c>
      <c r="X89" s="169" t="str">
        <f t="shared" si="68"/>
        <v/>
      </c>
      <c r="Y89" s="180" t="str">
        <f t="shared" si="69"/>
        <v>.</v>
      </c>
      <c r="Z89" s="169"/>
      <c r="AA89" s="169" t="str">
        <f t="shared" si="70"/>
        <v/>
      </c>
      <c r="AB89" s="169" t="str">
        <f t="shared" si="71"/>
        <v/>
      </c>
      <c r="AC89" s="180" t="str">
        <f t="shared" si="72"/>
        <v>.</v>
      </c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</row>
    <row r="90" spans="1:54" x14ac:dyDescent="0.35">
      <c r="A90" s="182"/>
      <c r="B90" s="77" t="s">
        <v>25</v>
      </c>
      <c r="C90" s="20" t="str">
        <f t="shared" si="73"/>
        <v/>
      </c>
      <c r="D90" s="20" t="str">
        <f t="shared" si="74"/>
        <v/>
      </c>
      <c r="E90" s="21" t="s">
        <v>296</v>
      </c>
      <c r="F90" s="146">
        <f>Decsheets!$V$10</f>
        <v>1</v>
      </c>
      <c r="G90" s="12"/>
      <c r="H90" s="12"/>
      <c r="I90" s="22"/>
      <c r="J90" s="18" t="str">
        <f t="shared" si="75"/>
        <v/>
      </c>
      <c r="K90" s="18" t="str">
        <f t="shared" si="75"/>
        <v/>
      </c>
      <c r="L90" s="18" t="str">
        <f t="shared" si="75"/>
        <v/>
      </c>
      <c r="M90" s="18" t="str">
        <f t="shared" si="75"/>
        <v/>
      </c>
      <c r="N90" s="18" t="str">
        <f t="shared" si="75"/>
        <v/>
      </c>
      <c r="O90" s="18" t="str">
        <f t="shared" si="75"/>
        <v/>
      </c>
      <c r="P90" s="18" t="str">
        <f t="shared" si="75"/>
        <v/>
      </c>
      <c r="Q90" s="18" t="str">
        <f t="shared" si="75"/>
        <v/>
      </c>
      <c r="R90" s="18"/>
      <c r="S90" s="12"/>
      <c r="T90" s="2"/>
      <c r="U90" s="2"/>
      <c r="V90" s="2"/>
      <c r="W90" s="169"/>
      <c r="X90" s="169"/>
      <c r="Y90" s="180"/>
      <c r="Z90" s="169"/>
      <c r="AA90" s="169"/>
      <c r="AB90" s="169"/>
      <c r="AC90" s="180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</row>
    <row r="91" spans="1:54" x14ac:dyDescent="0.35">
      <c r="A91" s="182"/>
      <c r="B91" s="77">
        <v>7</v>
      </c>
      <c r="C91" s="20" t="str">
        <f t="shared" si="73"/>
        <v/>
      </c>
      <c r="D91" s="20" t="str">
        <f t="shared" si="74"/>
        <v/>
      </c>
      <c r="E91" s="21" t="s">
        <v>296</v>
      </c>
      <c r="F91" s="146">
        <f>Decsheets!$V$11</f>
        <v>0</v>
      </c>
      <c r="G91" s="12"/>
      <c r="H91" s="12"/>
      <c r="I91" s="22"/>
      <c r="J91" s="18" t="str">
        <f t="shared" si="75"/>
        <v/>
      </c>
      <c r="K91" s="18" t="str">
        <f t="shared" si="75"/>
        <v/>
      </c>
      <c r="L91" s="18" t="str">
        <f t="shared" si="75"/>
        <v/>
      </c>
      <c r="M91" s="18" t="str">
        <f t="shared" si="75"/>
        <v/>
      </c>
      <c r="N91" s="18" t="str">
        <f t="shared" si="75"/>
        <v/>
      </c>
      <c r="O91" s="18" t="str">
        <f t="shared" si="75"/>
        <v/>
      </c>
      <c r="P91" s="18" t="str">
        <f t="shared" si="75"/>
        <v/>
      </c>
      <c r="Q91" s="18" t="str">
        <f t="shared" si="75"/>
        <v/>
      </c>
      <c r="R91" s="18">
        <f>SUM(Decsheets!$V$5:$V$12)-(SUM(J85:P91))</f>
        <v>10</v>
      </c>
      <c r="S91" s="12"/>
      <c r="T91" s="2"/>
      <c r="U91" s="2"/>
      <c r="V91" s="2"/>
      <c r="W91" s="169" t="s">
        <v>357</v>
      </c>
      <c r="X91" s="169"/>
      <c r="Y91" s="180"/>
      <c r="Z91" s="169"/>
      <c r="AA91" s="169" t="s">
        <v>358</v>
      </c>
      <c r="AB91" s="169"/>
      <c r="AC91" s="180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</row>
    <row r="92" spans="1:54" x14ac:dyDescent="0.35">
      <c r="A92" s="185" t="s">
        <v>18</v>
      </c>
      <c r="B92" s="76"/>
      <c r="C92" s="23" t="s">
        <v>71</v>
      </c>
      <c r="D92" s="151" t="s">
        <v>336</v>
      </c>
      <c r="E92" s="153" t="s">
        <v>296</v>
      </c>
      <c r="F92" s="144"/>
      <c r="G92" s="12"/>
      <c r="H92" s="12"/>
      <c r="I92" s="12"/>
      <c r="J92" s="18"/>
      <c r="K92" s="18"/>
      <c r="L92" s="18"/>
      <c r="M92" s="18"/>
      <c r="N92" s="18"/>
      <c r="O92" s="18"/>
      <c r="P92" s="18"/>
      <c r="Q92" s="18"/>
      <c r="R92" s="18"/>
      <c r="S92" s="12" t="s">
        <v>68</v>
      </c>
      <c r="T92" s="2"/>
      <c r="U92" s="2"/>
      <c r="V92" s="2"/>
      <c r="W92" s="169" t="str">
        <f>$C149</f>
        <v>Keelan Farrell</v>
      </c>
      <c r="X92" s="169" t="str">
        <f>$D149</f>
        <v>Shaftesbury</v>
      </c>
      <c r="Y92" s="180">
        <f>$E149</f>
        <v>12.14</v>
      </c>
      <c r="Z92" s="169"/>
      <c r="AA92" s="169" t="str">
        <f>$C157</f>
        <v>James Deayn</v>
      </c>
      <c r="AB92" s="169" t="str">
        <f>$D157</f>
        <v>Dacorum &amp; T</v>
      </c>
      <c r="AC92" s="180">
        <f>$E157</f>
        <v>11.05</v>
      </c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</row>
    <row r="93" spans="1:54" x14ac:dyDescent="0.35">
      <c r="A93" s="182" t="s">
        <v>434</v>
      </c>
      <c r="B93" s="77">
        <v>1</v>
      </c>
      <c r="C93" s="20" t="str">
        <f t="shared" ref="C93:C99" si="76">IF(A93="","",VLOOKUP($A$92,IF(LEN(A93)=2,U17MB,U17MA),VLOOKUP(LEFT(A93,1),club,6,FALSE),FALSE))</f>
        <v>Keelan  Farrell</v>
      </c>
      <c r="D93" s="20" t="str">
        <f t="shared" si="74"/>
        <v>Shaftesbury</v>
      </c>
      <c r="E93" s="154">
        <v>15</v>
      </c>
      <c r="F93" s="146">
        <f>Decsheets!$V$5</f>
        <v>6</v>
      </c>
      <c r="G93" s="12"/>
      <c r="H93" s="12"/>
      <c r="I93" s="22"/>
      <c r="J93" s="18" t="str">
        <f t="shared" ref="J93:Q99" si="77">IF($A93="","",IF(LEFT($A93,1)=J$12,$F93,""))</f>
        <v/>
      </c>
      <c r="K93" s="18" t="str">
        <f t="shared" si="77"/>
        <v/>
      </c>
      <c r="L93" s="18" t="str">
        <f t="shared" si="77"/>
        <v/>
      </c>
      <c r="M93" s="18" t="str">
        <f t="shared" si="77"/>
        <v/>
      </c>
      <c r="N93" s="18">
        <f t="shared" si="77"/>
        <v>6</v>
      </c>
      <c r="O93" s="18" t="str">
        <f t="shared" si="77"/>
        <v/>
      </c>
      <c r="P93" s="18" t="str">
        <f t="shared" si="77"/>
        <v/>
      </c>
      <c r="Q93" s="18" t="str">
        <f t="shared" si="77"/>
        <v/>
      </c>
      <c r="R93" s="18"/>
      <c r="S93" s="12"/>
      <c r="T93" s="2"/>
      <c r="U93" s="2"/>
      <c r="V93" s="2"/>
      <c r="W93" s="169" t="str">
        <f t="shared" ref="W93:W98" si="78">$C150</f>
        <v>Billy Day</v>
      </c>
      <c r="X93" s="169" t="str">
        <f t="shared" ref="X93:X98" si="79">$D150</f>
        <v>Dacorum &amp; T</v>
      </c>
      <c r="Y93" s="180">
        <f t="shared" ref="Y93:Y98" si="80">$E150</f>
        <v>11.09</v>
      </c>
      <c r="Z93" s="169"/>
      <c r="AA93" s="169" t="str">
        <f t="shared" ref="AA93:AA98" si="81">$C158</f>
        <v/>
      </c>
      <c r="AB93" s="169" t="str">
        <f t="shared" ref="AB93:AB98" si="82">$D158</f>
        <v/>
      </c>
      <c r="AC93" s="180" t="str">
        <f t="shared" ref="AC93:AC98" si="83">$E158</f>
        <v>.</v>
      </c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</row>
    <row r="94" spans="1:54" x14ac:dyDescent="0.35">
      <c r="A94" s="182"/>
      <c r="B94" s="77">
        <v>2</v>
      </c>
      <c r="C94" s="20" t="str">
        <f t="shared" si="76"/>
        <v/>
      </c>
      <c r="D94" s="20" t="str">
        <f t="shared" si="74"/>
        <v/>
      </c>
      <c r="E94" s="154" t="s">
        <v>296</v>
      </c>
      <c r="F94" s="146">
        <f>Decsheets!$V$6</f>
        <v>5</v>
      </c>
      <c r="G94" s="12"/>
      <c r="H94" s="12"/>
      <c r="I94" s="22"/>
      <c r="J94" s="18" t="str">
        <f t="shared" si="77"/>
        <v/>
      </c>
      <c r="K94" s="18" t="str">
        <f t="shared" si="77"/>
        <v/>
      </c>
      <c r="L94" s="18" t="str">
        <f t="shared" si="77"/>
        <v/>
      </c>
      <c r="M94" s="18" t="str">
        <f t="shared" si="77"/>
        <v/>
      </c>
      <c r="N94" s="18" t="str">
        <f t="shared" si="77"/>
        <v/>
      </c>
      <c r="O94" s="18" t="str">
        <f t="shared" si="77"/>
        <v/>
      </c>
      <c r="P94" s="18" t="str">
        <f t="shared" si="77"/>
        <v/>
      </c>
      <c r="Q94" s="18" t="str">
        <f t="shared" si="77"/>
        <v/>
      </c>
      <c r="R94" s="18"/>
      <c r="S94" s="12"/>
      <c r="T94" s="2"/>
      <c r="U94" s="2"/>
      <c r="V94" s="2"/>
      <c r="W94" s="169" t="str">
        <f t="shared" si="78"/>
        <v>Ivan Vardin</v>
      </c>
      <c r="X94" s="169" t="str">
        <f t="shared" si="79"/>
        <v>St Albans</v>
      </c>
      <c r="Y94" s="180">
        <f t="shared" si="80"/>
        <v>10.61</v>
      </c>
      <c r="Z94" s="169"/>
      <c r="AA94" s="169" t="str">
        <f t="shared" si="81"/>
        <v/>
      </c>
      <c r="AB94" s="169" t="str">
        <f t="shared" si="82"/>
        <v/>
      </c>
      <c r="AC94" s="180" t="str">
        <f t="shared" si="83"/>
        <v>.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</row>
    <row r="95" spans="1:54" x14ac:dyDescent="0.35">
      <c r="A95" s="182"/>
      <c r="B95" s="77">
        <v>3</v>
      </c>
      <c r="C95" s="20" t="str">
        <f t="shared" si="76"/>
        <v/>
      </c>
      <c r="D95" s="20" t="str">
        <f t="shared" si="74"/>
        <v/>
      </c>
      <c r="E95" s="154" t="s">
        <v>296</v>
      </c>
      <c r="F95" s="146">
        <f>Decsheets!$V$7</f>
        <v>4</v>
      </c>
      <c r="G95" s="12"/>
      <c r="H95" s="12"/>
      <c r="I95" s="22"/>
      <c r="J95" s="18" t="str">
        <f t="shared" si="77"/>
        <v/>
      </c>
      <c r="K95" s="18" t="str">
        <f t="shared" si="77"/>
        <v/>
      </c>
      <c r="L95" s="18" t="str">
        <f t="shared" si="77"/>
        <v/>
      </c>
      <c r="M95" s="18" t="str">
        <f t="shared" si="77"/>
        <v/>
      </c>
      <c r="N95" s="18" t="str">
        <f t="shared" si="77"/>
        <v/>
      </c>
      <c r="O95" s="18" t="str">
        <f t="shared" si="77"/>
        <v/>
      </c>
      <c r="P95" s="18" t="str">
        <f t="shared" si="77"/>
        <v/>
      </c>
      <c r="Q95" s="18" t="str">
        <f t="shared" si="77"/>
        <v/>
      </c>
      <c r="R95" s="18"/>
      <c r="S95" s="12"/>
      <c r="T95" s="2"/>
      <c r="U95" s="2"/>
      <c r="V95" s="2"/>
      <c r="W95" s="169" t="str">
        <f t="shared" si="78"/>
        <v/>
      </c>
      <c r="X95" s="169" t="str">
        <f t="shared" si="79"/>
        <v/>
      </c>
      <c r="Y95" s="180" t="str">
        <f t="shared" si="80"/>
        <v>.</v>
      </c>
      <c r="Z95" s="169"/>
      <c r="AA95" s="169" t="str">
        <f t="shared" si="81"/>
        <v/>
      </c>
      <c r="AB95" s="169" t="str">
        <f t="shared" si="82"/>
        <v/>
      </c>
      <c r="AC95" s="180" t="str">
        <f t="shared" si="83"/>
        <v>.</v>
      </c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</row>
    <row r="96" spans="1:54" x14ac:dyDescent="0.35">
      <c r="A96" s="182"/>
      <c r="B96" s="77" t="s">
        <v>23</v>
      </c>
      <c r="C96" s="20" t="str">
        <f t="shared" si="76"/>
        <v/>
      </c>
      <c r="D96" s="20" t="str">
        <f t="shared" si="74"/>
        <v/>
      </c>
      <c r="E96" s="154" t="s">
        <v>296</v>
      </c>
      <c r="F96" s="146">
        <f>Decsheets!$V$8</f>
        <v>3</v>
      </c>
      <c r="G96" s="12"/>
      <c r="H96" s="12"/>
      <c r="I96" s="22"/>
      <c r="J96" s="18" t="str">
        <f t="shared" si="77"/>
        <v/>
      </c>
      <c r="K96" s="18" t="str">
        <f t="shared" si="77"/>
        <v/>
      </c>
      <c r="L96" s="18" t="str">
        <f t="shared" si="77"/>
        <v/>
      </c>
      <c r="M96" s="18" t="str">
        <f t="shared" si="77"/>
        <v/>
      </c>
      <c r="N96" s="18" t="str">
        <f t="shared" si="77"/>
        <v/>
      </c>
      <c r="O96" s="18" t="str">
        <f t="shared" si="77"/>
        <v/>
      </c>
      <c r="P96" s="18" t="str">
        <f t="shared" si="77"/>
        <v/>
      </c>
      <c r="Q96" s="18" t="str">
        <f t="shared" si="77"/>
        <v/>
      </c>
      <c r="R96" s="18"/>
      <c r="S96" s="12"/>
      <c r="T96" s="2"/>
      <c r="U96" s="2"/>
      <c r="V96" s="2"/>
      <c r="W96" s="169" t="str">
        <f t="shared" si="78"/>
        <v/>
      </c>
      <c r="X96" s="169" t="str">
        <f t="shared" si="79"/>
        <v/>
      </c>
      <c r="Y96" s="180" t="str">
        <f t="shared" si="80"/>
        <v>.</v>
      </c>
      <c r="Z96" s="169"/>
      <c r="AA96" s="169" t="str">
        <f t="shared" si="81"/>
        <v/>
      </c>
      <c r="AB96" s="169" t="str">
        <f t="shared" si="82"/>
        <v/>
      </c>
      <c r="AC96" s="180" t="str">
        <f t="shared" si="83"/>
        <v>.</v>
      </c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</row>
    <row r="97" spans="1:54" x14ac:dyDescent="0.35">
      <c r="A97" s="182"/>
      <c r="B97" s="77" t="s">
        <v>24</v>
      </c>
      <c r="C97" s="20" t="str">
        <f t="shared" si="76"/>
        <v/>
      </c>
      <c r="D97" s="20" t="str">
        <f t="shared" si="74"/>
        <v/>
      </c>
      <c r="E97" s="154" t="s">
        <v>296</v>
      </c>
      <c r="F97" s="146">
        <f>Decsheets!$V$9</f>
        <v>2</v>
      </c>
      <c r="G97" s="12"/>
      <c r="H97" s="12"/>
      <c r="I97" s="22"/>
      <c r="J97" s="18" t="str">
        <f t="shared" si="77"/>
        <v/>
      </c>
      <c r="K97" s="18" t="str">
        <f t="shared" si="77"/>
        <v/>
      </c>
      <c r="L97" s="18" t="str">
        <f t="shared" si="77"/>
        <v/>
      </c>
      <c r="M97" s="18" t="str">
        <f t="shared" si="77"/>
        <v/>
      </c>
      <c r="N97" s="18" t="str">
        <f t="shared" si="77"/>
        <v/>
      </c>
      <c r="O97" s="18" t="str">
        <f t="shared" si="77"/>
        <v/>
      </c>
      <c r="P97" s="18" t="str">
        <f t="shared" si="77"/>
        <v/>
      </c>
      <c r="Q97" s="18" t="str">
        <f t="shared" si="77"/>
        <v/>
      </c>
      <c r="R97" s="18"/>
      <c r="S97" s="12"/>
      <c r="T97" s="2"/>
      <c r="U97" s="2"/>
      <c r="V97" s="2"/>
      <c r="W97" s="169" t="str">
        <f t="shared" si="78"/>
        <v/>
      </c>
      <c r="X97" s="169" t="str">
        <f t="shared" si="79"/>
        <v/>
      </c>
      <c r="Y97" s="180" t="str">
        <f t="shared" si="80"/>
        <v>.</v>
      </c>
      <c r="Z97" s="169"/>
      <c r="AA97" s="169" t="str">
        <f t="shared" si="81"/>
        <v/>
      </c>
      <c r="AB97" s="169" t="str">
        <f t="shared" si="82"/>
        <v/>
      </c>
      <c r="AC97" s="180" t="str">
        <f t="shared" si="83"/>
        <v>.</v>
      </c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</row>
    <row r="98" spans="1:54" x14ac:dyDescent="0.35">
      <c r="A98" s="182"/>
      <c r="B98" s="77" t="s">
        <v>25</v>
      </c>
      <c r="C98" s="20" t="str">
        <f t="shared" si="76"/>
        <v/>
      </c>
      <c r="D98" s="20" t="str">
        <f t="shared" si="74"/>
        <v/>
      </c>
      <c r="E98" s="154" t="s">
        <v>296</v>
      </c>
      <c r="F98" s="146">
        <f>Decsheets!$V$10</f>
        <v>1</v>
      </c>
      <c r="G98" s="12"/>
      <c r="H98" s="12"/>
      <c r="I98" s="22"/>
      <c r="J98" s="18" t="str">
        <f t="shared" si="77"/>
        <v/>
      </c>
      <c r="K98" s="18" t="str">
        <f t="shared" si="77"/>
        <v/>
      </c>
      <c r="L98" s="18" t="str">
        <f t="shared" si="77"/>
        <v/>
      </c>
      <c r="M98" s="18" t="str">
        <f t="shared" si="77"/>
        <v/>
      </c>
      <c r="N98" s="18" t="str">
        <f t="shared" si="77"/>
        <v/>
      </c>
      <c r="O98" s="18" t="str">
        <f t="shared" si="77"/>
        <v/>
      </c>
      <c r="P98" s="18" t="str">
        <f t="shared" si="77"/>
        <v/>
      </c>
      <c r="Q98" s="18" t="str">
        <f t="shared" si="77"/>
        <v/>
      </c>
      <c r="R98" s="18"/>
      <c r="S98" s="12"/>
      <c r="T98" s="2"/>
      <c r="U98" s="2"/>
      <c r="V98" s="2"/>
      <c r="W98" s="169" t="str">
        <f t="shared" si="78"/>
        <v/>
      </c>
      <c r="X98" s="169" t="str">
        <f t="shared" si="79"/>
        <v/>
      </c>
      <c r="Y98" s="180" t="str">
        <f t="shared" si="80"/>
        <v>.</v>
      </c>
      <c r="Z98" s="169"/>
      <c r="AA98" s="169" t="str">
        <f t="shared" si="81"/>
        <v/>
      </c>
      <c r="AB98" s="169" t="str">
        <f t="shared" si="82"/>
        <v/>
      </c>
      <c r="AC98" s="180" t="str">
        <f t="shared" si="83"/>
        <v>.</v>
      </c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</row>
    <row r="99" spans="1:54" x14ac:dyDescent="0.35">
      <c r="A99" s="182"/>
      <c r="B99" s="77">
        <v>7</v>
      </c>
      <c r="C99" s="20" t="str">
        <f t="shared" si="76"/>
        <v/>
      </c>
      <c r="D99" s="20" t="str">
        <f t="shared" si="74"/>
        <v/>
      </c>
      <c r="E99" s="154" t="s">
        <v>296</v>
      </c>
      <c r="F99" s="146">
        <f>Decsheets!$V$11</f>
        <v>0</v>
      </c>
      <c r="G99" s="12"/>
      <c r="H99" s="12"/>
      <c r="I99" s="22"/>
      <c r="J99" s="18" t="str">
        <f t="shared" si="77"/>
        <v/>
      </c>
      <c r="K99" s="18" t="str">
        <f t="shared" si="77"/>
        <v/>
      </c>
      <c r="L99" s="18" t="str">
        <f t="shared" si="77"/>
        <v/>
      </c>
      <c r="M99" s="18" t="str">
        <f t="shared" si="77"/>
        <v/>
      </c>
      <c r="N99" s="18" t="str">
        <f t="shared" si="77"/>
        <v/>
      </c>
      <c r="O99" s="18" t="str">
        <f t="shared" si="77"/>
        <v/>
      </c>
      <c r="P99" s="18" t="str">
        <f t="shared" si="77"/>
        <v/>
      </c>
      <c r="Q99" s="18" t="str">
        <f t="shared" si="77"/>
        <v/>
      </c>
      <c r="R99" s="18">
        <f>SUM(Decsheets!$V$5:$V$12)-(SUM(J93:P99))</f>
        <v>15</v>
      </c>
      <c r="S99" s="12"/>
      <c r="T99" s="2"/>
      <c r="U99" s="2"/>
      <c r="V99" s="2"/>
      <c r="W99" s="169"/>
      <c r="X99" s="169"/>
      <c r="Y99" s="180"/>
      <c r="Z99" s="169"/>
      <c r="AA99" s="169"/>
      <c r="AB99" s="169"/>
      <c r="AC99" s="180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</row>
    <row r="100" spans="1:54" x14ac:dyDescent="0.35">
      <c r="A100" s="185" t="s">
        <v>18</v>
      </c>
      <c r="B100" s="76"/>
      <c r="C100" s="23" t="s">
        <v>70</v>
      </c>
      <c r="D100" s="151" t="s">
        <v>336</v>
      </c>
      <c r="E100" s="153" t="s">
        <v>296</v>
      </c>
      <c r="F100" s="144"/>
      <c r="G100" s="12"/>
      <c r="H100" s="12"/>
      <c r="I100" s="12"/>
      <c r="J100" s="18"/>
      <c r="K100" s="18"/>
      <c r="L100" s="18"/>
      <c r="M100" s="18"/>
      <c r="N100" s="18"/>
      <c r="O100" s="18"/>
      <c r="P100" s="18"/>
      <c r="Q100" s="18"/>
      <c r="R100" s="18"/>
      <c r="S100" s="12" t="s">
        <v>69</v>
      </c>
      <c r="T100" s="2"/>
      <c r="U100" s="2"/>
      <c r="V100" s="2"/>
      <c r="W100" s="169" t="s">
        <v>359</v>
      </c>
      <c r="X100" s="169"/>
      <c r="Y100" s="180"/>
      <c r="Z100" s="169"/>
      <c r="AA100" s="169" t="s">
        <v>360</v>
      </c>
      <c r="AB100" s="169"/>
      <c r="AC100" s="180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</row>
    <row r="101" spans="1:54" x14ac:dyDescent="0.35">
      <c r="A101" s="182"/>
      <c r="B101" s="77">
        <v>1</v>
      </c>
      <c r="C101" s="20" t="str">
        <f t="shared" ref="C101:C107" si="84">IF(A101="","",VLOOKUP($A$100,IF(LEN(A101)=2,U17MB,U17MA),VLOOKUP(LEFT(A101,1),club,6,FALSE),FALSE))</f>
        <v/>
      </c>
      <c r="D101" s="20" t="str">
        <f t="shared" si="74"/>
        <v/>
      </c>
      <c r="E101" s="154" t="s">
        <v>296</v>
      </c>
      <c r="F101" s="146">
        <f>Decsheets!$V$5</f>
        <v>6</v>
      </c>
      <c r="G101" s="12"/>
      <c r="H101" s="12"/>
      <c r="I101" s="22"/>
      <c r="J101" s="18" t="str">
        <f t="shared" ref="J101:Q115" si="85">IF($A101="","",IF(LEFT($A101,1)=J$12,$F101,""))</f>
        <v/>
      </c>
      <c r="K101" s="18" t="str">
        <f t="shared" si="85"/>
        <v/>
      </c>
      <c r="L101" s="18" t="str">
        <f t="shared" si="85"/>
        <v/>
      </c>
      <c r="M101" s="18" t="str">
        <f t="shared" si="85"/>
        <v/>
      </c>
      <c r="N101" s="18" t="str">
        <f t="shared" si="85"/>
        <v/>
      </c>
      <c r="O101" s="18" t="str">
        <f t="shared" si="85"/>
        <v/>
      </c>
      <c r="P101" s="18" t="str">
        <f t="shared" si="85"/>
        <v/>
      </c>
      <c r="Q101" s="18" t="str">
        <f t="shared" si="85"/>
        <v/>
      </c>
      <c r="R101" s="18"/>
      <c r="S101" s="12"/>
      <c r="T101" s="2"/>
      <c r="U101" s="2"/>
      <c r="V101" s="2"/>
      <c r="W101" s="169" t="str">
        <f>$C165</f>
        <v>Alex Jackson</v>
      </c>
      <c r="X101" s="169" t="str">
        <f t="shared" ref="X101:X107" si="86">$D165</f>
        <v>Dacorum &amp; T</v>
      </c>
      <c r="Y101" s="180">
        <f>$E165</f>
        <v>10.4</v>
      </c>
      <c r="Z101" s="169"/>
      <c r="AA101" s="169" t="str">
        <f>$C173</f>
        <v>Joe McKeich</v>
      </c>
      <c r="AB101" s="169" t="str">
        <f>$D173</f>
        <v>Dacorum &amp; T</v>
      </c>
      <c r="AC101" s="180">
        <f>$E173</f>
        <v>9.02</v>
      </c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</row>
    <row r="102" spans="1:54" x14ac:dyDescent="0.35">
      <c r="A102" s="182"/>
      <c r="B102" s="77">
        <v>2</v>
      </c>
      <c r="C102" s="20" t="str">
        <f t="shared" si="84"/>
        <v/>
      </c>
      <c r="D102" s="20" t="str">
        <f t="shared" si="74"/>
        <v/>
      </c>
      <c r="E102" s="154" t="s">
        <v>296</v>
      </c>
      <c r="F102" s="146">
        <f>Decsheets!$V$6</f>
        <v>5</v>
      </c>
      <c r="G102" s="12"/>
      <c r="H102" s="12"/>
      <c r="I102" s="22"/>
      <c r="J102" s="18" t="str">
        <f t="shared" si="85"/>
        <v/>
      </c>
      <c r="K102" s="18" t="str">
        <f t="shared" si="85"/>
        <v/>
      </c>
      <c r="L102" s="18" t="str">
        <f t="shared" si="85"/>
        <v/>
      </c>
      <c r="M102" s="18" t="str">
        <f t="shared" si="85"/>
        <v/>
      </c>
      <c r="N102" s="18" t="str">
        <f t="shared" si="85"/>
        <v/>
      </c>
      <c r="O102" s="18" t="str">
        <f t="shared" si="85"/>
        <v/>
      </c>
      <c r="P102" s="18" t="str">
        <f t="shared" si="85"/>
        <v/>
      </c>
      <c r="Q102" s="18" t="str">
        <f t="shared" si="85"/>
        <v/>
      </c>
      <c r="R102" s="18"/>
      <c r="S102" s="12"/>
      <c r="T102" s="2"/>
      <c r="U102" s="2"/>
      <c r="V102" s="2"/>
      <c r="W102" s="169" t="str">
        <f t="shared" ref="W102:W107" si="87">$C166</f>
        <v>Bryan Ogbeor</v>
      </c>
      <c r="X102" s="169" t="str">
        <f t="shared" si="86"/>
        <v>Shaftesbury</v>
      </c>
      <c r="Y102" s="180">
        <f t="shared" ref="Y102:Y107" si="88">$E166</f>
        <v>8.07</v>
      </c>
      <c r="Z102" s="169"/>
      <c r="AA102" s="169" t="str">
        <f t="shared" ref="AA102:AA107" si="89">$C174</f>
        <v>Bradley Ukpetenan</v>
      </c>
      <c r="AB102" s="169" t="str">
        <f t="shared" ref="AB102:AB107" si="90">$D174</f>
        <v>Shaftesbury</v>
      </c>
      <c r="AC102" s="180">
        <f t="shared" ref="AC102:AC107" si="91">$E174</f>
        <v>7.4</v>
      </c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</row>
    <row r="103" spans="1:54" x14ac:dyDescent="0.35">
      <c r="A103" s="182"/>
      <c r="B103" s="77">
        <v>3</v>
      </c>
      <c r="C103" s="20" t="str">
        <f t="shared" si="84"/>
        <v/>
      </c>
      <c r="D103" s="20" t="str">
        <f t="shared" si="74"/>
        <v/>
      </c>
      <c r="E103" s="154" t="s">
        <v>296</v>
      </c>
      <c r="F103" s="146">
        <f>Decsheets!$V$7</f>
        <v>4</v>
      </c>
      <c r="G103" s="12"/>
      <c r="H103" s="12"/>
      <c r="I103" s="22"/>
      <c r="J103" s="18" t="str">
        <f t="shared" si="85"/>
        <v/>
      </c>
      <c r="K103" s="18" t="str">
        <f t="shared" si="85"/>
        <v/>
      </c>
      <c r="L103" s="18" t="str">
        <f t="shared" si="85"/>
        <v/>
      </c>
      <c r="M103" s="18" t="str">
        <f t="shared" si="85"/>
        <v/>
      </c>
      <c r="N103" s="18" t="str">
        <f t="shared" si="85"/>
        <v/>
      </c>
      <c r="O103" s="18" t="str">
        <f t="shared" si="85"/>
        <v/>
      </c>
      <c r="P103" s="18" t="str">
        <f t="shared" si="85"/>
        <v/>
      </c>
      <c r="Q103" s="18" t="str">
        <f t="shared" si="85"/>
        <v/>
      </c>
      <c r="R103" s="18"/>
      <c r="S103" s="12"/>
      <c r="T103" s="2"/>
      <c r="U103" s="2"/>
      <c r="V103" s="2"/>
      <c r="W103" s="169" t="str">
        <f t="shared" si="87"/>
        <v/>
      </c>
      <c r="X103" s="169" t="str">
        <f t="shared" si="86"/>
        <v/>
      </c>
      <c r="Y103" s="180" t="str">
        <f t="shared" si="88"/>
        <v>.</v>
      </c>
      <c r="Z103" s="169"/>
      <c r="AA103" s="169" t="str">
        <f t="shared" si="89"/>
        <v/>
      </c>
      <c r="AB103" s="169" t="str">
        <f t="shared" si="90"/>
        <v/>
      </c>
      <c r="AC103" s="180" t="str">
        <f t="shared" si="91"/>
        <v>.</v>
      </c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</row>
    <row r="104" spans="1:54" x14ac:dyDescent="0.35">
      <c r="A104" s="182"/>
      <c r="B104" s="77" t="s">
        <v>23</v>
      </c>
      <c r="C104" s="20" t="str">
        <f t="shared" si="84"/>
        <v/>
      </c>
      <c r="D104" s="20" t="str">
        <f t="shared" si="74"/>
        <v/>
      </c>
      <c r="E104" s="154" t="s">
        <v>296</v>
      </c>
      <c r="F104" s="146">
        <f>Decsheets!$V$8</f>
        <v>3</v>
      </c>
      <c r="G104" s="12"/>
      <c r="H104" s="12"/>
      <c r="I104" s="22"/>
      <c r="J104" s="18" t="str">
        <f t="shared" si="85"/>
        <v/>
      </c>
      <c r="K104" s="18" t="str">
        <f t="shared" si="85"/>
        <v/>
      </c>
      <c r="L104" s="18" t="str">
        <f t="shared" si="85"/>
        <v/>
      </c>
      <c r="M104" s="18" t="str">
        <f t="shared" si="85"/>
        <v/>
      </c>
      <c r="N104" s="18" t="str">
        <f t="shared" si="85"/>
        <v/>
      </c>
      <c r="O104" s="18" t="str">
        <f t="shared" si="85"/>
        <v/>
      </c>
      <c r="P104" s="18" t="str">
        <f t="shared" si="85"/>
        <v/>
      </c>
      <c r="Q104" s="18" t="str">
        <f t="shared" si="85"/>
        <v/>
      </c>
      <c r="R104" s="18"/>
      <c r="S104" s="12"/>
      <c r="T104" s="2"/>
      <c r="U104" s="2"/>
      <c r="V104" s="2"/>
      <c r="W104" s="169" t="str">
        <f t="shared" si="87"/>
        <v/>
      </c>
      <c r="X104" s="169" t="str">
        <f t="shared" si="86"/>
        <v/>
      </c>
      <c r="Y104" s="180" t="str">
        <f t="shared" si="88"/>
        <v>.</v>
      </c>
      <c r="Z104" s="169"/>
      <c r="AA104" s="169" t="str">
        <f t="shared" si="89"/>
        <v/>
      </c>
      <c r="AB104" s="169" t="str">
        <f t="shared" si="90"/>
        <v/>
      </c>
      <c r="AC104" s="180" t="str">
        <f t="shared" si="91"/>
        <v>.</v>
      </c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</row>
    <row r="105" spans="1:54" x14ac:dyDescent="0.35">
      <c r="A105" s="182"/>
      <c r="B105" s="77" t="s">
        <v>24</v>
      </c>
      <c r="C105" s="20" t="str">
        <f t="shared" si="84"/>
        <v/>
      </c>
      <c r="D105" s="20" t="str">
        <f t="shared" si="74"/>
        <v/>
      </c>
      <c r="E105" s="154" t="s">
        <v>296</v>
      </c>
      <c r="F105" s="146">
        <f>Decsheets!$V$9</f>
        <v>2</v>
      </c>
      <c r="G105" s="12"/>
      <c r="H105" s="12"/>
      <c r="I105" s="22"/>
      <c r="J105" s="18" t="str">
        <f t="shared" si="85"/>
        <v/>
      </c>
      <c r="K105" s="18" t="str">
        <f t="shared" si="85"/>
        <v/>
      </c>
      <c r="L105" s="18" t="str">
        <f t="shared" si="85"/>
        <v/>
      </c>
      <c r="M105" s="18" t="str">
        <f t="shared" si="85"/>
        <v/>
      </c>
      <c r="N105" s="18" t="str">
        <f t="shared" si="85"/>
        <v/>
      </c>
      <c r="O105" s="18" t="str">
        <f t="shared" si="85"/>
        <v/>
      </c>
      <c r="P105" s="18" t="str">
        <f t="shared" si="85"/>
        <v/>
      </c>
      <c r="Q105" s="18" t="str">
        <f t="shared" si="85"/>
        <v/>
      </c>
      <c r="R105" s="18"/>
      <c r="S105" s="12"/>
      <c r="T105" s="2"/>
      <c r="U105" s="2"/>
      <c r="V105" s="2"/>
      <c r="W105" s="169" t="str">
        <f t="shared" si="87"/>
        <v/>
      </c>
      <c r="X105" s="169" t="str">
        <f t="shared" si="86"/>
        <v/>
      </c>
      <c r="Y105" s="180" t="str">
        <f t="shared" si="88"/>
        <v>.</v>
      </c>
      <c r="Z105" s="169"/>
      <c r="AA105" s="169" t="str">
        <f t="shared" si="89"/>
        <v/>
      </c>
      <c r="AB105" s="169" t="str">
        <f t="shared" si="90"/>
        <v/>
      </c>
      <c r="AC105" s="180" t="str">
        <f t="shared" si="91"/>
        <v>.</v>
      </c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</row>
    <row r="106" spans="1:54" x14ac:dyDescent="0.35">
      <c r="A106" s="182"/>
      <c r="B106" s="77" t="s">
        <v>25</v>
      </c>
      <c r="C106" s="20" t="str">
        <f t="shared" si="84"/>
        <v/>
      </c>
      <c r="D106" s="20" t="str">
        <f t="shared" si="74"/>
        <v/>
      </c>
      <c r="E106" s="154" t="s">
        <v>296</v>
      </c>
      <c r="F106" s="146">
        <f>Decsheets!$V$10</f>
        <v>1</v>
      </c>
      <c r="G106" s="12"/>
      <c r="H106" s="12"/>
      <c r="I106" s="22"/>
      <c r="J106" s="18" t="str">
        <f t="shared" si="85"/>
        <v/>
      </c>
      <c r="K106" s="18" t="str">
        <f t="shared" si="85"/>
        <v/>
      </c>
      <c r="L106" s="18" t="str">
        <f t="shared" si="85"/>
        <v/>
      </c>
      <c r="M106" s="18" t="str">
        <f t="shared" si="85"/>
        <v/>
      </c>
      <c r="N106" s="18" t="str">
        <f t="shared" si="85"/>
        <v/>
      </c>
      <c r="O106" s="18" t="str">
        <f t="shared" si="85"/>
        <v/>
      </c>
      <c r="P106" s="18" t="str">
        <f t="shared" si="85"/>
        <v/>
      </c>
      <c r="Q106" s="18" t="str">
        <f t="shared" si="85"/>
        <v/>
      </c>
      <c r="R106" s="18"/>
      <c r="S106" s="12"/>
      <c r="T106" s="2"/>
      <c r="U106" s="2"/>
      <c r="V106" s="2"/>
      <c r="W106" s="169" t="str">
        <f t="shared" si="87"/>
        <v/>
      </c>
      <c r="X106" s="169" t="str">
        <f t="shared" si="86"/>
        <v/>
      </c>
      <c r="Y106" s="180" t="str">
        <f t="shared" si="88"/>
        <v>.</v>
      </c>
      <c r="Z106" s="169"/>
      <c r="AA106" s="169" t="str">
        <f t="shared" si="89"/>
        <v/>
      </c>
      <c r="AB106" s="169" t="str">
        <f t="shared" si="90"/>
        <v/>
      </c>
      <c r="AC106" s="180" t="str">
        <f t="shared" si="91"/>
        <v>.</v>
      </c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</row>
    <row r="107" spans="1:54" x14ac:dyDescent="0.35">
      <c r="A107" s="182"/>
      <c r="B107" s="77">
        <v>7</v>
      </c>
      <c r="C107" s="20" t="str">
        <f t="shared" si="84"/>
        <v/>
      </c>
      <c r="D107" s="20" t="str">
        <f t="shared" si="74"/>
        <v/>
      </c>
      <c r="E107" s="154" t="s">
        <v>296</v>
      </c>
      <c r="F107" s="146">
        <f>Decsheets!$V$11</f>
        <v>0</v>
      </c>
      <c r="G107" s="12"/>
      <c r="H107" s="12"/>
      <c r="I107" s="22"/>
      <c r="J107" s="18" t="str">
        <f t="shared" si="85"/>
        <v/>
      </c>
      <c r="K107" s="18" t="str">
        <f t="shared" si="85"/>
        <v/>
      </c>
      <c r="L107" s="18" t="str">
        <f t="shared" si="85"/>
        <v/>
      </c>
      <c r="M107" s="18" t="str">
        <f t="shared" si="85"/>
        <v/>
      </c>
      <c r="N107" s="18" t="str">
        <f t="shared" si="85"/>
        <v/>
      </c>
      <c r="O107" s="18" t="str">
        <f t="shared" si="85"/>
        <v/>
      </c>
      <c r="P107" s="18" t="str">
        <f t="shared" si="85"/>
        <v/>
      </c>
      <c r="Q107" s="18" t="str">
        <f t="shared" si="85"/>
        <v/>
      </c>
      <c r="R107" s="18">
        <f>SUM(Decsheets!$V$5:$V$12)-(SUM(J101:P107))</f>
        <v>21</v>
      </c>
      <c r="S107" s="12"/>
      <c r="T107" s="2"/>
      <c r="U107" s="2"/>
      <c r="V107" s="2"/>
      <c r="W107" s="169" t="str">
        <f t="shared" si="87"/>
        <v/>
      </c>
      <c r="X107" s="169" t="str">
        <f t="shared" si="86"/>
        <v/>
      </c>
      <c r="Y107" s="180" t="str">
        <f t="shared" si="88"/>
        <v>.</v>
      </c>
      <c r="Z107" s="169"/>
      <c r="AA107" s="169" t="str">
        <f t="shared" si="89"/>
        <v/>
      </c>
      <c r="AB107" s="169" t="str">
        <f t="shared" si="90"/>
        <v/>
      </c>
      <c r="AC107" s="180" t="str">
        <f t="shared" si="91"/>
        <v>.</v>
      </c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</row>
    <row r="108" spans="1:54" x14ac:dyDescent="0.35">
      <c r="A108" s="185" t="s">
        <v>272</v>
      </c>
      <c r="B108" s="76"/>
      <c r="C108" s="23" t="s">
        <v>324</v>
      </c>
      <c r="E108" s="188"/>
      <c r="F108" s="144"/>
      <c r="G108" s="12"/>
      <c r="H108" s="12"/>
      <c r="I108" s="12"/>
      <c r="J108" s="18"/>
      <c r="K108" s="18"/>
      <c r="L108" s="18"/>
      <c r="M108" s="18"/>
      <c r="N108" s="18"/>
      <c r="O108" s="18"/>
      <c r="P108" s="18"/>
      <c r="Q108" s="18"/>
      <c r="R108" s="18"/>
      <c r="S108" s="12" t="s">
        <v>277</v>
      </c>
      <c r="T108" s="2"/>
      <c r="U108" s="2"/>
      <c r="V108" s="2"/>
      <c r="W108" s="169"/>
      <c r="X108" s="169"/>
      <c r="Y108" s="180"/>
      <c r="Z108" s="169"/>
      <c r="AA108" s="169"/>
      <c r="AB108" s="169"/>
      <c r="AC108" s="180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</row>
    <row r="109" spans="1:54" x14ac:dyDescent="0.35">
      <c r="A109" s="182" t="s">
        <v>386</v>
      </c>
      <c r="B109" s="77">
        <v>1</v>
      </c>
      <c r="C109" s="20" t="str">
        <f t="shared" ref="C109:C115" si="92">IF(A109="","",VLOOKUP($A$108,IF(LEN(A109)=2,U17MB,U17MA),VLOOKUP(LEFT(A109,1),club,6,FALSE),FALSE))</f>
        <v>Glen Morris</v>
      </c>
      <c r="D109" s="20" t="str">
        <f t="shared" ref="D109:D115" si="93">IF(A109="","",VLOOKUP(LEFT(A109,1),club,2,FALSE))</f>
        <v>HAWCS/Enfield</v>
      </c>
      <c r="E109" s="155">
        <v>4</v>
      </c>
      <c r="F109" s="205">
        <v>7</v>
      </c>
      <c r="G109" s="12"/>
      <c r="H109" s="12"/>
      <c r="I109" s="22"/>
      <c r="J109" s="18" t="str">
        <f t="shared" si="85"/>
        <v/>
      </c>
      <c r="K109" s="18" t="str">
        <f t="shared" si="85"/>
        <v/>
      </c>
      <c r="L109" s="18" t="str">
        <f t="shared" si="85"/>
        <v/>
      </c>
      <c r="M109" s="18" t="str">
        <f t="shared" si="85"/>
        <v/>
      </c>
      <c r="N109" s="18" t="str">
        <f t="shared" si="85"/>
        <v/>
      </c>
      <c r="O109" s="18">
        <f t="shared" si="85"/>
        <v>7</v>
      </c>
      <c r="P109" s="18" t="str">
        <f t="shared" si="85"/>
        <v/>
      </c>
      <c r="Q109" s="18" t="str">
        <f t="shared" si="85"/>
        <v/>
      </c>
      <c r="R109" s="18"/>
      <c r="S109" s="12"/>
      <c r="T109" s="2"/>
      <c r="U109" s="2"/>
      <c r="V109" s="2"/>
      <c r="W109" s="169" t="s">
        <v>361</v>
      </c>
      <c r="X109" s="169"/>
      <c r="Y109" s="180"/>
      <c r="Z109" s="169"/>
      <c r="AA109" s="169" t="s">
        <v>362</v>
      </c>
      <c r="AB109" s="169"/>
      <c r="AC109" s="180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</row>
    <row r="110" spans="1:54" x14ac:dyDescent="0.35">
      <c r="A110" s="182"/>
      <c r="B110" s="77">
        <v>2</v>
      </c>
      <c r="C110" s="20" t="str">
        <f t="shared" si="92"/>
        <v/>
      </c>
      <c r="D110" s="20" t="str">
        <f t="shared" si="93"/>
        <v/>
      </c>
      <c r="E110" s="155" t="s">
        <v>296</v>
      </c>
      <c r="F110" s="205">
        <f>Decsheets!$V$6</f>
        <v>5</v>
      </c>
      <c r="G110" s="12"/>
      <c r="H110" s="12"/>
      <c r="I110" s="206" t="s">
        <v>381</v>
      </c>
      <c r="J110" s="18" t="str">
        <f t="shared" si="85"/>
        <v/>
      </c>
      <c r="K110" s="18" t="str">
        <f t="shared" si="85"/>
        <v/>
      </c>
      <c r="L110" s="18" t="str">
        <f t="shared" si="85"/>
        <v/>
      </c>
      <c r="M110" s="18" t="str">
        <f t="shared" si="85"/>
        <v/>
      </c>
      <c r="N110" s="18" t="str">
        <f t="shared" si="85"/>
        <v/>
      </c>
      <c r="O110" s="18" t="str">
        <f t="shared" si="85"/>
        <v/>
      </c>
      <c r="P110" s="18" t="str">
        <f t="shared" si="85"/>
        <v/>
      </c>
      <c r="Q110" s="18" t="str">
        <f t="shared" si="85"/>
        <v/>
      </c>
      <c r="R110" s="18"/>
      <c r="S110" s="12"/>
      <c r="T110" s="2"/>
      <c r="U110" s="2"/>
      <c r="V110" s="2"/>
      <c r="W110" s="169" t="str">
        <f>$C181</f>
        <v>Alex Jackson</v>
      </c>
      <c r="X110" s="169" t="str">
        <f>$D181</f>
        <v>Dacorum &amp; T</v>
      </c>
      <c r="Y110" s="180">
        <f>$E181</f>
        <v>38</v>
      </c>
      <c r="Z110" s="169"/>
      <c r="AA110" s="169" t="str">
        <f>$C189</f>
        <v>Joe McKeich</v>
      </c>
      <c r="AB110" s="169" t="str">
        <f>$D189</f>
        <v>Dacorum &amp; T</v>
      </c>
      <c r="AC110" s="180">
        <f>$E189</f>
        <v>27.51</v>
      </c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</row>
    <row r="111" spans="1:54" x14ac:dyDescent="0.35">
      <c r="A111" s="182"/>
      <c r="B111" s="77">
        <v>3</v>
      </c>
      <c r="C111" s="20" t="str">
        <f t="shared" si="92"/>
        <v/>
      </c>
      <c r="D111" s="20" t="str">
        <f t="shared" si="93"/>
        <v/>
      </c>
      <c r="E111" s="155" t="s">
        <v>296</v>
      </c>
      <c r="F111" s="205">
        <f>Decsheets!$V$7</f>
        <v>4</v>
      </c>
      <c r="G111" s="12"/>
      <c r="H111" s="12"/>
      <c r="I111" s="206" t="s">
        <v>382</v>
      </c>
      <c r="J111" s="18" t="str">
        <f t="shared" si="85"/>
        <v/>
      </c>
      <c r="K111" s="18" t="str">
        <f t="shared" si="85"/>
        <v/>
      </c>
      <c r="L111" s="18" t="str">
        <f t="shared" si="85"/>
        <v/>
      </c>
      <c r="M111" s="18" t="str">
        <f t="shared" si="85"/>
        <v/>
      </c>
      <c r="N111" s="18" t="str">
        <f t="shared" si="85"/>
        <v/>
      </c>
      <c r="O111" s="18" t="str">
        <f t="shared" si="85"/>
        <v/>
      </c>
      <c r="P111" s="18" t="str">
        <f t="shared" si="85"/>
        <v/>
      </c>
      <c r="Q111" s="18" t="str">
        <f t="shared" si="85"/>
        <v/>
      </c>
      <c r="R111" s="18"/>
      <c r="S111" s="12"/>
      <c r="T111" s="2"/>
      <c r="U111" s="2"/>
      <c r="V111" s="2"/>
      <c r="W111" s="169" t="str">
        <f t="shared" ref="W111:W116" si="94">$C182</f>
        <v>Ivan Vardin</v>
      </c>
      <c r="X111" s="169" t="str">
        <f t="shared" ref="X111:X116" si="95">$D182</f>
        <v>St Albans</v>
      </c>
      <c r="Y111" s="180">
        <f t="shared" ref="Y111:Y116" si="96">$E182</f>
        <v>29.62</v>
      </c>
      <c r="Z111" s="169"/>
      <c r="AA111" s="169" t="str">
        <f t="shared" ref="AA111:AA116" si="97">$C190</f>
        <v/>
      </c>
      <c r="AB111" s="169" t="str">
        <f t="shared" ref="AB111:AB116" si="98">$D190</f>
        <v/>
      </c>
      <c r="AC111" s="180" t="str">
        <f t="shared" ref="AC111:AC116" si="99">$E190</f>
        <v>.</v>
      </c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</row>
    <row r="112" spans="1:54" x14ac:dyDescent="0.35">
      <c r="A112" s="182"/>
      <c r="B112" s="77" t="s">
        <v>23</v>
      </c>
      <c r="C112" s="20" t="str">
        <f t="shared" si="92"/>
        <v/>
      </c>
      <c r="D112" s="20" t="str">
        <f t="shared" si="93"/>
        <v/>
      </c>
      <c r="E112" s="155" t="s">
        <v>296</v>
      </c>
      <c r="F112" s="205">
        <f>Decsheets!$V$8</f>
        <v>3</v>
      </c>
      <c r="G112" s="12"/>
      <c r="H112" s="12"/>
      <c r="I112" s="206" t="s">
        <v>385</v>
      </c>
      <c r="J112" s="18" t="str">
        <f t="shared" si="85"/>
        <v/>
      </c>
      <c r="K112" s="18" t="str">
        <f t="shared" si="85"/>
        <v/>
      </c>
      <c r="L112" s="18" t="str">
        <f t="shared" si="85"/>
        <v/>
      </c>
      <c r="M112" s="18" t="str">
        <f t="shared" si="85"/>
        <v/>
      </c>
      <c r="N112" s="18" t="str">
        <f t="shared" si="85"/>
        <v/>
      </c>
      <c r="O112" s="18" t="str">
        <f t="shared" si="85"/>
        <v/>
      </c>
      <c r="P112" s="18" t="str">
        <f t="shared" si="85"/>
        <v/>
      </c>
      <c r="Q112" s="18" t="str">
        <f t="shared" si="85"/>
        <v/>
      </c>
      <c r="R112" s="18"/>
      <c r="S112" s="12"/>
      <c r="T112" s="2"/>
      <c r="U112" s="2"/>
      <c r="V112" s="2"/>
      <c r="W112" s="169" t="str">
        <f t="shared" si="94"/>
        <v/>
      </c>
      <c r="X112" s="169" t="str">
        <f t="shared" si="95"/>
        <v/>
      </c>
      <c r="Y112" s="180" t="str">
        <f t="shared" si="96"/>
        <v>.</v>
      </c>
      <c r="Z112" s="169"/>
      <c r="AA112" s="169" t="str">
        <f t="shared" si="97"/>
        <v/>
      </c>
      <c r="AB112" s="169" t="str">
        <f t="shared" si="98"/>
        <v/>
      </c>
      <c r="AC112" s="180" t="str">
        <f t="shared" si="99"/>
        <v>.</v>
      </c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</row>
    <row r="113" spans="1:54" x14ac:dyDescent="0.35">
      <c r="A113" s="182"/>
      <c r="B113" s="77" t="s">
        <v>24</v>
      </c>
      <c r="C113" s="20" t="str">
        <f t="shared" si="92"/>
        <v/>
      </c>
      <c r="D113" s="20" t="str">
        <f t="shared" si="93"/>
        <v/>
      </c>
      <c r="E113" s="155" t="s">
        <v>296</v>
      </c>
      <c r="F113" s="205">
        <f>Decsheets!$V$9</f>
        <v>2</v>
      </c>
      <c r="G113" s="12"/>
      <c r="H113" s="12"/>
      <c r="I113" s="206" t="s">
        <v>386</v>
      </c>
      <c r="J113" s="18" t="str">
        <f t="shared" si="85"/>
        <v/>
      </c>
      <c r="K113" s="18" t="str">
        <f t="shared" si="85"/>
        <v/>
      </c>
      <c r="L113" s="18" t="str">
        <f t="shared" si="85"/>
        <v/>
      </c>
      <c r="M113" s="18" t="str">
        <f t="shared" si="85"/>
        <v/>
      </c>
      <c r="N113" s="18" t="str">
        <f t="shared" si="85"/>
        <v/>
      </c>
      <c r="O113" s="18" t="str">
        <f t="shared" si="85"/>
        <v/>
      </c>
      <c r="P113" s="18" t="str">
        <f t="shared" si="85"/>
        <v/>
      </c>
      <c r="Q113" s="18" t="str">
        <f t="shared" si="85"/>
        <v/>
      </c>
      <c r="R113" s="18"/>
      <c r="S113" s="12"/>
      <c r="T113" s="2"/>
      <c r="U113" s="2"/>
      <c r="V113" s="2"/>
      <c r="W113" s="169" t="str">
        <f t="shared" si="94"/>
        <v/>
      </c>
      <c r="X113" s="169" t="str">
        <f t="shared" si="95"/>
        <v/>
      </c>
      <c r="Y113" s="180" t="str">
        <f t="shared" si="96"/>
        <v>.</v>
      </c>
      <c r="Z113" s="169"/>
      <c r="AA113" s="169" t="str">
        <f t="shared" si="97"/>
        <v/>
      </c>
      <c r="AB113" s="169" t="str">
        <f t="shared" si="98"/>
        <v/>
      </c>
      <c r="AC113" s="180" t="str">
        <f t="shared" si="99"/>
        <v>.</v>
      </c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</row>
    <row r="114" spans="1:54" x14ac:dyDescent="0.35">
      <c r="A114" s="182"/>
      <c r="B114" s="77" t="s">
        <v>25</v>
      </c>
      <c r="C114" s="20" t="str">
        <f t="shared" si="92"/>
        <v/>
      </c>
      <c r="D114" s="20" t="str">
        <f t="shared" si="93"/>
        <v/>
      </c>
      <c r="E114" s="155" t="s">
        <v>296</v>
      </c>
      <c r="F114" s="205">
        <f>Decsheets!$V$10</f>
        <v>1</v>
      </c>
      <c r="G114" s="12"/>
      <c r="H114" s="12"/>
      <c r="I114" s="22"/>
      <c r="J114" s="18" t="str">
        <f t="shared" si="85"/>
        <v/>
      </c>
      <c r="K114" s="18" t="str">
        <f t="shared" si="85"/>
        <v/>
      </c>
      <c r="L114" s="18" t="str">
        <f t="shared" si="85"/>
        <v/>
      </c>
      <c r="M114" s="18" t="str">
        <f t="shared" si="85"/>
        <v/>
      </c>
      <c r="N114" s="18" t="str">
        <f t="shared" si="85"/>
        <v/>
      </c>
      <c r="O114" s="18" t="str">
        <f t="shared" si="85"/>
        <v/>
      </c>
      <c r="P114" s="18" t="str">
        <f t="shared" si="85"/>
        <v/>
      </c>
      <c r="Q114" s="18" t="str">
        <f t="shared" si="85"/>
        <v/>
      </c>
      <c r="R114" s="18"/>
      <c r="S114" s="12"/>
      <c r="T114" s="2"/>
      <c r="U114" s="2"/>
      <c r="V114" s="2"/>
      <c r="W114" s="169" t="str">
        <f t="shared" si="94"/>
        <v/>
      </c>
      <c r="X114" s="169" t="str">
        <f t="shared" si="95"/>
        <v/>
      </c>
      <c r="Y114" s="180" t="str">
        <f t="shared" si="96"/>
        <v>.</v>
      </c>
      <c r="Z114" s="169"/>
      <c r="AA114" s="169" t="str">
        <f t="shared" si="97"/>
        <v/>
      </c>
      <c r="AB114" s="169" t="str">
        <f t="shared" si="98"/>
        <v/>
      </c>
      <c r="AC114" s="180" t="str">
        <f t="shared" si="99"/>
        <v>.</v>
      </c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</row>
    <row r="115" spans="1:54" x14ac:dyDescent="0.35">
      <c r="A115" s="182"/>
      <c r="B115" s="77">
        <v>7</v>
      </c>
      <c r="C115" s="20" t="str">
        <f t="shared" si="92"/>
        <v/>
      </c>
      <c r="D115" s="20" t="str">
        <f t="shared" si="93"/>
        <v/>
      </c>
      <c r="E115" s="155" t="s">
        <v>296</v>
      </c>
      <c r="F115" s="205">
        <f>Decsheets!$V$11</f>
        <v>0</v>
      </c>
      <c r="G115" s="12"/>
      <c r="H115" s="12"/>
      <c r="I115" s="22"/>
      <c r="J115" s="18" t="str">
        <f t="shared" si="85"/>
        <v/>
      </c>
      <c r="K115" s="18" t="str">
        <f t="shared" si="85"/>
        <v/>
      </c>
      <c r="L115" s="18" t="str">
        <f t="shared" si="85"/>
        <v/>
      </c>
      <c r="M115" s="18" t="str">
        <f t="shared" si="85"/>
        <v/>
      </c>
      <c r="N115" s="18" t="str">
        <f t="shared" si="85"/>
        <v/>
      </c>
      <c r="O115" s="18" t="str">
        <f t="shared" si="85"/>
        <v/>
      </c>
      <c r="P115" s="18" t="str">
        <f t="shared" si="85"/>
        <v/>
      </c>
      <c r="Q115" s="18" t="str">
        <f t="shared" si="85"/>
        <v/>
      </c>
      <c r="R115" s="18">
        <f>SUM(Decsheets!$V$5:$V$12)-(SUM(J109:P115))</f>
        <v>14</v>
      </c>
      <c r="S115" s="12"/>
      <c r="T115" s="2"/>
      <c r="U115" s="2"/>
      <c r="V115" s="2"/>
      <c r="W115" s="169" t="str">
        <f t="shared" si="94"/>
        <v/>
      </c>
      <c r="X115" s="169" t="str">
        <f t="shared" si="95"/>
        <v/>
      </c>
      <c r="Y115" s="180" t="str">
        <f t="shared" si="96"/>
        <v>.</v>
      </c>
      <c r="Z115" s="169"/>
      <c r="AA115" s="169" t="str">
        <f t="shared" si="97"/>
        <v/>
      </c>
      <c r="AB115" s="169" t="str">
        <f t="shared" si="98"/>
        <v/>
      </c>
      <c r="AC115" s="180" t="str">
        <f t="shared" si="99"/>
        <v>.</v>
      </c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</row>
    <row r="116" spans="1:54" x14ac:dyDescent="0.35">
      <c r="A116" s="184" t="s">
        <v>7</v>
      </c>
      <c r="B116" s="76"/>
      <c r="C116" s="23" t="s">
        <v>72</v>
      </c>
      <c r="D116" s="26"/>
      <c r="E116" s="186"/>
      <c r="F116" s="144"/>
      <c r="G116" s="12"/>
      <c r="H116" s="12"/>
      <c r="I116" s="12"/>
      <c r="J116" s="18"/>
      <c r="K116" s="18"/>
      <c r="L116" s="18"/>
      <c r="M116" s="18"/>
      <c r="N116" s="18"/>
      <c r="O116" s="18"/>
      <c r="P116" s="18"/>
      <c r="Q116" s="18"/>
      <c r="R116" s="18"/>
      <c r="S116" s="12" t="s">
        <v>35</v>
      </c>
      <c r="T116" s="2"/>
      <c r="U116" s="2"/>
      <c r="V116" s="2"/>
      <c r="W116" s="169" t="str">
        <f t="shared" si="94"/>
        <v/>
      </c>
      <c r="X116" s="169" t="str">
        <f t="shared" si="95"/>
        <v/>
      </c>
      <c r="Y116" s="180" t="str">
        <f t="shared" si="96"/>
        <v>.</v>
      </c>
      <c r="Z116" s="169"/>
      <c r="AA116" s="169" t="str">
        <f t="shared" si="97"/>
        <v/>
      </c>
      <c r="AB116" s="169" t="str">
        <f t="shared" si="98"/>
        <v/>
      </c>
      <c r="AC116" s="180" t="str">
        <f t="shared" si="99"/>
        <v>.</v>
      </c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</row>
    <row r="117" spans="1:54" x14ac:dyDescent="0.35">
      <c r="A117" s="182" t="s">
        <v>432</v>
      </c>
      <c r="B117" s="77">
        <v>1</v>
      </c>
      <c r="C117" s="20" t="str">
        <f t="shared" ref="C117:C123" si="100">IF(A117="","",VLOOKUP($A$116,IF(LEN(A117)=2,U17MB,U17MA),VLOOKUP(LEFT(A117,1),club,6,FALSE),FALSE))</f>
        <v>Toby Cherry</v>
      </c>
      <c r="D117" s="20" t="str">
        <f t="shared" si="74"/>
        <v>Dacorum &amp; T</v>
      </c>
      <c r="E117" s="155">
        <v>1.85</v>
      </c>
      <c r="F117" s="205">
        <v>6</v>
      </c>
      <c r="G117" s="12"/>
      <c r="H117" s="12"/>
      <c r="I117" s="22"/>
      <c r="J117" s="18" t="str">
        <f t="shared" ref="J117:Q123" si="101">IF($A117="","",IF(LEFT($A117,1)=J$12,$F117,""))</f>
        <v/>
      </c>
      <c r="K117" s="18" t="str">
        <f t="shared" si="101"/>
        <v/>
      </c>
      <c r="L117" s="18" t="str">
        <f t="shared" si="101"/>
        <v/>
      </c>
      <c r="M117" s="18">
        <f t="shared" si="101"/>
        <v>6</v>
      </c>
      <c r="N117" s="18" t="str">
        <f t="shared" si="101"/>
        <v/>
      </c>
      <c r="O117" s="18" t="str">
        <f t="shared" si="101"/>
        <v/>
      </c>
      <c r="P117" s="18" t="str">
        <f t="shared" si="101"/>
        <v/>
      </c>
      <c r="Q117" s="18" t="str">
        <f t="shared" si="101"/>
        <v/>
      </c>
      <c r="R117" s="18"/>
      <c r="S117" s="12"/>
      <c r="T117" s="2"/>
      <c r="U117" s="2"/>
      <c r="V117" s="2"/>
      <c r="W117" s="169"/>
      <c r="X117" s="169"/>
      <c r="Y117" s="180"/>
      <c r="Z117" s="169"/>
      <c r="AA117" s="169"/>
      <c r="AB117" s="169"/>
      <c r="AC117" s="180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</row>
    <row r="118" spans="1:54" x14ac:dyDescent="0.35">
      <c r="A118" s="182"/>
      <c r="B118" s="77">
        <v>2</v>
      </c>
      <c r="C118" s="20" t="str">
        <f t="shared" si="100"/>
        <v/>
      </c>
      <c r="D118" s="20" t="str">
        <f t="shared" si="74"/>
        <v/>
      </c>
      <c r="E118" s="155" t="s">
        <v>296</v>
      </c>
      <c r="F118" s="205">
        <f>Decsheets!$V$6</f>
        <v>5</v>
      </c>
      <c r="G118" s="12"/>
      <c r="H118" s="12"/>
      <c r="I118" s="206" t="s">
        <v>381</v>
      </c>
      <c r="J118" s="18" t="str">
        <f t="shared" si="101"/>
        <v/>
      </c>
      <c r="K118" s="18" t="str">
        <f t="shared" si="101"/>
        <v/>
      </c>
      <c r="L118" s="18" t="str">
        <f t="shared" si="101"/>
        <v/>
      </c>
      <c r="M118" s="18" t="str">
        <f t="shared" si="101"/>
        <v/>
      </c>
      <c r="N118" s="18" t="str">
        <f t="shared" si="101"/>
        <v/>
      </c>
      <c r="O118" s="18" t="str">
        <f t="shared" si="101"/>
        <v/>
      </c>
      <c r="P118" s="18" t="str">
        <f t="shared" si="101"/>
        <v/>
      </c>
      <c r="Q118" s="18" t="str">
        <f t="shared" si="101"/>
        <v/>
      </c>
      <c r="R118" s="18"/>
      <c r="S118" s="12"/>
      <c r="T118" s="2"/>
      <c r="U118" s="2"/>
      <c r="V118" s="2"/>
      <c r="W118" s="169" t="s">
        <v>363</v>
      </c>
      <c r="X118" s="169"/>
      <c r="Y118" s="180"/>
      <c r="Z118" s="169"/>
      <c r="AA118" s="169"/>
      <c r="AB118" s="169"/>
      <c r="AC118" s="180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</row>
    <row r="119" spans="1:54" x14ac:dyDescent="0.35">
      <c r="A119" s="182"/>
      <c r="B119" s="77">
        <v>3</v>
      </c>
      <c r="C119" s="20" t="str">
        <f t="shared" si="100"/>
        <v/>
      </c>
      <c r="D119" s="20" t="str">
        <f t="shared" si="74"/>
        <v/>
      </c>
      <c r="E119" s="155" t="s">
        <v>296</v>
      </c>
      <c r="F119" s="205">
        <f>Decsheets!$V$7</f>
        <v>4</v>
      </c>
      <c r="G119" s="12"/>
      <c r="H119" s="12"/>
      <c r="I119" s="206" t="s">
        <v>382</v>
      </c>
      <c r="J119" s="18" t="str">
        <f t="shared" si="101"/>
        <v/>
      </c>
      <c r="K119" s="18" t="str">
        <f t="shared" si="101"/>
        <v/>
      </c>
      <c r="L119" s="18" t="str">
        <f t="shared" si="101"/>
        <v/>
      </c>
      <c r="M119" s="18" t="str">
        <f t="shared" si="101"/>
        <v/>
      </c>
      <c r="N119" s="18" t="str">
        <f t="shared" si="101"/>
        <v/>
      </c>
      <c r="O119" s="18" t="str">
        <f t="shared" si="101"/>
        <v/>
      </c>
      <c r="P119" s="18" t="str">
        <f t="shared" si="101"/>
        <v/>
      </c>
      <c r="Q119" s="18" t="str">
        <f t="shared" si="101"/>
        <v/>
      </c>
      <c r="R119" s="18"/>
      <c r="S119" s="12"/>
      <c r="T119" s="2"/>
      <c r="U119" s="2"/>
      <c r="V119" s="2"/>
      <c r="W119" s="169" t="str">
        <f>$C197</f>
        <v>Alex Jackson</v>
      </c>
      <c r="X119" s="169" t="str">
        <f>$D197</f>
        <v>Dacorum &amp; T</v>
      </c>
      <c r="Y119" s="180">
        <f>$E197</f>
        <v>45.03</v>
      </c>
      <c r="Z119" s="169"/>
      <c r="AA119" s="169" t="str">
        <f>$C201</f>
        <v/>
      </c>
      <c r="AB119" s="169" t="str">
        <f>$D201</f>
        <v/>
      </c>
      <c r="AC119" s="180" t="str">
        <f>$E201</f>
        <v>.</v>
      </c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</row>
    <row r="120" spans="1:54" x14ac:dyDescent="0.35">
      <c r="A120" s="182"/>
      <c r="B120" s="77" t="s">
        <v>23</v>
      </c>
      <c r="C120" s="20" t="str">
        <f t="shared" si="100"/>
        <v/>
      </c>
      <c r="D120" s="20" t="str">
        <f t="shared" si="74"/>
        <v/>
      </c>
      <c r="E120" s="155" t="s">
        <v>296</v>
      </c>
      <c r="F120" s="205">
        <f>Decsheets!$V$8</f>
        <v>3</v>
      </c>
      <c r="G120" s="12"/>
      <c r="H120" s="12"/>
      <c r="I120" s="206" t="s">
        <v>385</v>
      </c>
      <c r="J120" s="18" t="str">
        <f t="shared" si="101"/>
        <v/>
      </c>
      <c r="K120" s="18" t="str">
        <f t="shared" si="101"/>
        <v/>
      </c>
      <c r="L120" s="18" t="str">
        <f t="shared" si="101"/>
        <v/>
      </c>
      <c r="M120" s="18" t="str">
        <f t="shared" si="101"/>
        <v/>
      </c>
      <c r="N120" s="18" t="str">
        <f t="shared" si="101"/>
        <v/>
      </c>
      <c r="O120" s="18" t="str">
        <f t="shared" si="101"/>
        <v/>
      </c>
      <c r="P120" s="18" t="str">
        <f t="shared" si="101"/>
        <v/>
      </c>
      <c r="Q120" s="18" t="str">
        <f t="shared" si="101"/>
        <v/>
      </c>
      <c r="R120" s="18"/>
      <c r="S120" s="12"/>
      <c r="T120" s="2"/>
      <c r="U120" s="2"/>
      <c r="V120" s="2"/>
      <c r="W120" s="169" t="str">
        <f>$C198</f>
        <v>Onaope Sogbesan</v>
      </c>
      <c r="X120" s="169" t="str">
        <f>$D198</f>
        <v>Shaftesbury</v>
      </c>
      <c r="Y120" s="180">
        <f>$E198</f>
        <v>27.08</v>
      </c>
      <c r="Z120" s="169"/>
      <c r="AA120" s="169" t="str">
        <f>$C202</f>
        <v/>
      </c>
      <c r="AB120" s="169" t="str">
        <f>$D202</f>
        <v/>
      </c>
      <c r="AC120" s="180" t="str">
        <f>$E202</f>
        <v>.</v>
      </c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</row>
    <row r="121" spans="1:54" x14ac:dyDescent="0.35">
      <c r="A121" s="182"/>
      <c r="B121" s="77" t="s">
        <v>24</v>
      </c>
      <c r="C121" s="20" t="str">
        <f t="shared" si="100"/>
        <v/>
      </c>
      <c r="D121" s="20" t="str">
        <f t="shared" si="74"/>
        <v/>
      </c>
      <c r="E121" s="155" t="s">
        <v>296</v>
      </c>
      <c r="F121" s="205">
        <f>Decsheets!$V$9</f>
        <v>2</v>
      </c>
      <c r="G121" s="12"/>
      <c r="H121" s="12"/>
      <c r="I121" s="206" t="s">
        <v>386</v>
      </c>
      <c r="J121" s="18" t="str">
        <f t="shared" si="101"/>
        <v/>
      </c>
      <c r="K121" s="18" t="str">
        <f t="shared" si="101"/>
        <v/>
      </c>
      <c r="L121" s="18" t="str">
        <f t="shared" si="101"/>
        <v/>
      </c>
      <c r="M121" s="18" t="str">
        <f t="shared" si="101"/>
        <v/>
      </c>
      <c r="N121" s="18" t="str">
        <f t="shared" si="101"/>
        <v/>
      </c>
      <c r="O121" s="18" t="str">
        <f t="shared" si="101"/>
        <v/>
      </c>
      <c r="P121" s="18" t="str">
        <f t="shared" si="101"/>
        <v/>
      </c>
      <c r="Q121" s="18" t="str">
        <f t="shared" si="101"/>
        <v/>
      </c>
      <c r="R121" s="18"/>
      <c r="S121" s="12"/>
      <c r="T121" s="2"/>
      <c r="U121" s="2"/>
      <c r="V121" s="2"/>
      <c r="W121" s="169" t="str">
        <f>$C199</f>
        <v/>
      </c>
      <c r="X121" s="169" t="str">
        <f>$D199</f>
        <v/>
      </c>
      <c r="Y121" s="180" t="str">
        <f>$E199</f>
        <v>.</v>
      </c>
      <c r="Z121" s="169"/>
      <c r="AA121" s="169" t="str">
        <f>$C203</f>
        <v/>
      </c>
      <c r="AB121" s="169" t="str">
        <f>$D203</f>
        <v/>
      </c>
      <c r="AC121" s="180" t="str">
        <f>$E203</f>
        <v>.</v>
      </c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</row>
    <row r="122" spans="1:54" x14ac:dyDescent="0.35">
      <c r="A122" s="182"/>
      <c r="B122" s="77" t="s">
        <v>25</v>
      </c>
      <c r="C122" s="20" t="str">
        <f t="shared" si="100"/>
        <v/>
      </c>
      <c r="D122" s="20" t="str">
        <f t="shared" si="74"/>
        <v/>
      </c>
      <c r="E122" s="155" t="s">
        <v>296</v>
      </c>
      <c r="F122" s="205">
        <f>Decsheets!$V$10</f>
        <v>1</v>
      </c>
      <c r="G122" s="12"/>
      <c r="H122" s="12"/>
      <c r="I122" s="22"/>
      <c r="J122" s="18" t="str">
        <f t="shared" si="101"/>
        <v/>
      </c>
      <c r="K122" s="18" t="str">
        <f t="shared" si="101"/>
        <v/>
      </c>
      <c r="L122" s="18" t="str">
        <f t="shared" si="101"/>
        <v/>
      </c>
      <c r="M122" s="18" t="str">
        <f t="shared" si="101"/>
        <v/>
      </c>
      <c r="N122" s="18" t="str">
        <f t="shared" si="101"/>
        <v/>
      </c>
      <c r="O122" s="18" t="str">
        <f t="shared" si="101"/>
        <v/>
      </c>
      <c r="P122" s="18" t="str">
        <f t="shared" si="101"/>
        <v/>
      </c>
      <c r="Q122" s="18" t="str">
        <f t="shared" si="101"/>
        <v/>
      </c>
      <c r="R122" s="18"/>
      <c r="S122" s="12"/>
      <c r="T122" s="2"/>
      <c r="U122" s="2"/>
      <c r="V122" s="2"/>
      <c r="W122" s="169" t="str">
        <f>$C200</f>
        <v/>
      </c>
      <c r="X122" s="169" t="str">
        <f>$D200</f>
        <v/>
      </c>
      <c r="Y122" s="180" t="str">
        <f>$E200</f>
        <v>.</v>
      </c>
      <c r="Z122" s="169"/>
      <c r="AA122" s="169"/>
      <c r="AB122" s="169"/>
      <c r="AC122" s="180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</row>
    <row r="123" spans="1:54" x14ac:dyDescent="0.35">
      <c r="A123" s="182"/>
      <c r="B123" s="77">
        <v>7</v>
      </c>
      <c r="C123" s="20" t="str">
        <f t="shared" si="100"/>
        <v/>
      </c>
      <c r="D123" s="20" t="str">
        <f t="shared" si="74"/>
        <v/>
      </c>
      <c r="E123" s="155" t="s">
        <v>296</v>
      </c>
      <c r="F123" s="205">
        <f>Decsheets!$V$11</f>
        <v>0</v>
      </c>
      <c r="G123" s="12"/>
      <c r="H123" s="12"/>
      <c r="I123" s="22"/>
      <c r="J123" s="18" t="str">
        <f t="shared" si="101"/>
        <v/>
      </c>
      <c r="K123" s="18" t="str">
        <f t="shared" si="101"/>
        <v/>
      </c>
      <c r="L123" s="18" t="str">
        <f t="shared" si="101"/>
        <v/>
      </c>
      <c r="M123" s="18" t="str">
        <f t="shared" si="101"/>
        <v/>
      </c>
      <c r="N123" s="18" t="str">
        <f t="shared" si="101"/>
        <v/>
      </c>
      <c r="O123" s="18" t="str">
        <f t="shared" si="101"/>
        <v/>
      </c>
      <c r="P123" s="18" t="str">
        <f t="shared" si="101"/>
        <v/>
      </c>
      <c r="Q123" s="18" t="str">
        <f t="shared" si="101"/>
        <v/>
      </c>
      <c r="R123" s="18">
        <f>SUM(Decsheets!$V$5:$V$12)-(SUM(J117:P123))</f>
        <v>15</v>
      </c>
      <c r="S123" s="12"/>
      <c r="T123" s="2"/>
      <c r="U123" s="2"/>
      <c r="V123" s="2"/>
      <c r="W123" s="169"/>
      <c r="X123" s="169"/>
      <c r="Y123" s="180"/>
      <c r="Z123" s="169"/>
      <c r="AA123" s="169"/>
      <c r="AB123" s="169"/>
      <c r="AC123" s="180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</row>
    <row r="124" spans="1:54" x14ac:dyDescent="0.35">
      <c r="A124" s="184" t="s">
        <v>7</v>
      </c>
      <c r="B124" s="76"/>
      <c r="C124" s="23" t="s">
        <v>73</v>
      </c>
      <c r="D124" s="26"/>
      <c r="E124" s="186"/>
      <c r="F124" s="144"/>
      <c r="G124" s="12"/>
      <c r="H124" s="12"/>
      <c r="I124" s="12"/>
      <c r="J124" s="18"/>
      <c r="K124" s="18"/>
      <c r="L124" s="18"/>
      <c r="M124" s="18"/>
      <c r="N124" s="18"/>
      <c r="O124" s="18"/>
      <c r="P124" s="18"/>
      <c r="Q124" s="18"/>
      <c r="R124" s="18"/>
      <c r="S124" s="12" t="s">
        <v>36</v>
      </c>
      <c r="T124" s="2"/>
      <c r="U124" s="2"/>
      <c r="V124" s="2"/>
      <c r="W124" s="169" t="s">
        <v>364</v>
      </c>
      <c r="X124" s="169"/>
      <c r="Y124" s="180"/>
      <c r="Z124" s="169"/>
      <c r="AA124" s="169" t="s">
        <v>365</v>
      </c>
      <c r="AB124" s="169"/>
      <c r="AC124" s="180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</row>
    <row r="125" spans="1:54" x14ac:dyDescent="0.35">
      <c r="A125" s="182" t="s">
        <v>825</v>
      </c>
      <c r="B125" s="77">
        <v>1</v>
      </c>
      <c r="C125" s="20" t="str">
        <f t="shared" ref="C125:C131" si="102">IF(A125="","",VLOOKUP($A$124,IF(LEN(A125)=2,U17MB,U17MA),VLOOKUP(LEFT(A125,1),club,6,FALSE),FALSE))</f>
        <v>Joe McKeich</v>
      </c>
      <c r="D125" s="20" t="str">
        <f t="shared" si="74"/>
        <v>Dacorum &amp; T</v>
      </c>
      <c r="E125" s="155">
        <v>1.55</v>
      </c>
      <c r="F125" s="205">
        <f>Decsheets!$V$5</f>
        <v>6</v>
      </c>
      <c r="G125" s="12"/>
      <c r="H125" s="12"/>
      <c r="I125" s="22"/>
      <c r="J125" s="18" t="str">
        <f t="shared" ref="J125:Q131" si="103">IF($A125="","",IF(LEFT($A125,1)=J$12,$F125,""))</f>
        <v/>
      </c>
      <c r="K125" s="18" t="str">
        <f t="shared" si="103"/>
        <v/>
      </c>
      <c r="L125" s="18" t="str">
        <f t="shared" si="103"/>
        <v/>
      </c>
      <c r="M125" s="18">
        <f t="shared" si="103"/>
        <v>6</v>
      </c>
      <c r="N125" s="18" t="str">
        <f t="shared" si="103"/>
        <v/>
      </c>
      <c r="O125" s="18" t="str">
        <f t="shared" si="103"/>
        <v/>
      </c>
      <c r="P125" s="18" t="str">
        <f t="shared" si="103"/>
        <v/>
      </c>
      <c r="Q125" s="18" t="str">
        <f t="shared" si="103"/>
        <v/>
      </c>
      <c r="R125" s="18"/>
      <c r="S125" s="12"/>
      <c r="T125" s="2"/>
      <c r="U125" s="2"/>
      <c r="V125" s="2"/>
      <c r="W125" s="169" t="str">
        <f>$C205</f>
        <v>Kian Jackson</v>
      </c>
      <c r="X125" s="169" t="str">
        <f>$D205</f>
        <v>Dacorum &amp; T</v>
      </c>
      <c r="Y125" s="180">
        <f>$E205</f>
        <v>42.68</v>
      </c>
      <c r="Z125" s="169"/>
      <c r="AA125" s="169" t="str">
        <f>$C213</f>
        <v>Connor Farquharson</v>
      </c>
      <c r="AB125" s="169" t="str">
        <f>$D213</f>
        <v>Dacorum &amp; T</v>
      </c>
      <c r="AC125" s="180">
        <f>$E213</f>
        <v>34.94</v>
      </c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</row>
    <row r="126" spans="1:54" x14ac:dyDescent="0.35">
      <c r="A126" s="182"/>
      <c r="B126" s="77">
        <v>2</v>
      </c>
      <c r="C126" s="20" t="str">
        <f t="shared" si="102"/>
        <v/>
      </c>
      <c r="D126" s="20" t="str">
        <f t="shared" si="74"/>
        <v/>
      </c>
      <c r="E126" s="155" t="s">
        <v>296</v>
      </c>
      <c r="F126" s="205">
        <f>Decsheets!$V$6</f>
        <v>5</v>
      </c>
      <c r="G126" s="12"/>
      <c r="H126" s="12"/>
      <c r="I126" s="206" t="s">
        <v>381</v>
      </c>
      <c r="J126" s="18" t="str">
        <f t="shared" si="103"/>
        <v/>
      </c>
      <c r="K126" s="18" t="str">
        <f t="shared" si="103"/>
        <v/>
      </c>
      <c r="L126" s="18" t="str">
        <f t="shared" si="103"/>
        <v/>
      </c>
      <c r="M126" s="18" t="str">
        <f t="shared" si="103"/>
        <v/>
      </c>
      <c r="N126" s="18" t="str">
        <f t="shared" si="103"/>
        <v/>
      </c>
      <c r="O126" s="18" t="str">
        <f t="shared" si="103"/>
        <v/>
      </c>
      <c r="P126" s="18" t="str">
        <f t="shared" si="103"/>
        <v/>
      </c>
      <c r="Q126" s="18" t="str">
        <f t="shared" si="103"/>
        <v/>
      </c>
      <c r="R126" s="18"/>
      <c r="S126" s="12"/>
      <c r="T126" s="2"/>
      <c r="U126" s="2"/>
      <c r="V126" s="2"/>
      <c r="W126" s="169" t="str">
        <f t="shared" ref="W126:W131" si="104">$C206</f>
        <v/>
      </c>
      <c r="X126" s="169" t="str">
        <f t="shared" ref="X126:X131" si="105">$D206</f>
        <v/>
      </c>
      <c r="Y126" s="180" t="str">
        <f t="shared" ref="Y126:Y131" si="106">$E206</f>
        <v>.</v>
      </c>
      <c r="Z126" s="169"/>
      <c r="AA126" s="169" t="str">
        <f t="shared" ref="AA126:AA131" si="107">$C214</f>
        <v/>
      </c>
      <c r="AB126" s="169" t="str">
        <f t="shared" ref="AB126:AB131" si="108">$D214</f>
        <v/>
      </c>
      <c r="AC126" s="180" t="str">
        <f t="shared" ref="AC126:AC131" si="109">$E214</f>
        <v>.</v>
      </c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</row>
    <row r="127" spans="1:54" x14ac:dyDescent="0.35">
      <c r="A127" s="182"/>
      <c r="B127" s="77">
        <v>3</v>
      </c>
      <c r="C127" s="20" t="str">
        <f t="shared" si="102"/>
        <v/>
      </c>
      <c r="D127" s="20" t="str">
        <f t="shared" si="74"/>
        <v/>
      </c>
      <c r="E127" s="155" t="s">
        <v>296</v>
      </c>
      <c r="F127" s="205">
        <f>Decsheets!$V$7</f>
        <v>4</v>
      </c>
      <c r="G127" s="12"/>
      <c r="H127" s="12"/>
      <c r="I127" s="206" t="s">
        <v>382</v>
      </c>
      <c r="J127" s="18" t="str">
        <f t="shared" si="103"/>
        <v/>
      </c>
      <c r="K127" s="18" t="str">
        <f t="shared" si="103"/>
        <v/>
      </c>
      <c r="L127" s="18" t="str">
        <f t="shared" si="103"/>
        <v/>
      </c>
      <c r="M127" s="18" t="str">
        <f t="shared" si="103"/>
        <v/>
      </c>
      <c r="N127" s="18" t="str">
        <f t="shared" si="103"/>
        <v/>
      </c>
      <c r="O127" s="18" t="str">
        <f t="shared" si="103"/>
        <v/>
      </c>
      <c r="P127" s="18" t="str">
        <f t="shared" si="103"/>
        <v/>
      </c>
      <c r="Q127" s="18" t="str">
        <f t="shared" si="103"/>
        <v/>
      </c>
      <c r="R127" s="18"/>
      <c r="S127" s="12"/>
      <c r="T127" s="2"/>
      <c r="U127" s="2"/>
      <c r="V127" s="2"/>
      <c r="W127" s="169" t="str">
        <f t="shared" si="104"/>
        <v/>
      </c>
      <c r="X127" s="169" t="str">
        <f t="shared" si="105"/>
        <v/>
      </c>
      <c r="Y127" s="180" t="str">
        <f t="shared" si="106"/>
        <v>.</v>
      </c>
      <c r="Z127" s="169"/>
      <c r="AA127" s="169" t="str">
        <f t="shared" si="107"/>
        <v/>
      </c>
      <c r="AB127" s="169" t="str">
        <f t="shared" si="108"/>
        <v/>
      </c>
      <c r="AC127" s="180" t="str">
        <f t="shared" si="109"/>
        <v>.</v>
      </c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</row>
    <row r="128" spans="1:54" x14ac:dyDescent="0.35">
      <c r="A128" s="182"/>
      <c r="B128" s="77" t="s">
        <v>23</v>
      </c>
      <c r="C128" s="20" t="str">
        <f t="shared" si="102"/>
        <v/>
      </c>
      <c r="D128" s="20" t="str">
        <f t="shared" si="74"/>
        <v/>
      </c>
      <c r="E128" s="155" t="s">
        <v>296</v>
      </c>
      <c r="F128" s="205">
        <f>Decsheets!$V$8</f>
        <v>3</v>
      </c>
      <c r="G128" s="12"/>
      <c r="H128" s="12"/>
      <c r="I128" s="206" t="s">
        <v>385</v>
      </c>
      <c r="J128" s="18" t="str">
        <f t="shared" si="103"/>
        <v/>
      </c>
      <c r="K128" s="18" t="str">
        <f t="shared" si="103"/>
        <v/>
      </c>
      <c r="L128" s="18" t="str">
        <f t="shared" si="103"/>
        <v/>
      </c>
      <c r="M128" s="18" t="str">
        <f t="shared" si="103"/>
        <v/>
      </c>
      <c r="N128" s="18" t="str">
        <f t="shared" si="103"/>
        <v/>
      </c>
      <c r="O128" s="18" t="str">
        <f t="shared" si="103"/>
        <v/>
      </c>
      <c r="P128" s="18" t="str">
        <f t="shared" si="103"/>
        <v/>
      </c>
      <c r="Q128" s="18" t="str">
        <f t="shared" si="103"/>
        <v/>
      </c>
      <c r="R128" s="18"/>
      <c r="S128" s="12"/>
      <c r="T128" s="2"/>
      <c r="U128" s="2"/>
      <c r="V128" s="2"/>
      <c r="W128" s="169" t="str">
        <f t="shared" si="104"/>
        <v/>
      </c>
      <c r="X128" s="169" t="str">
        <f t="shared" si="105"/>
        <v/>
      </c>
      <c r="Y128" s="180" t="str">
        <f t="shared" si="106"/>
        <v>.</v>
      </c>
      <c r="Z128" s="169"/>
      <c r="AA128" s="169" t="str">
        <f t="shared" si="107"/>
        <v/>
      </c>
      <c r="AB128" s="169" t="str">
        <f t="shared" si="108"/>
        <v/>
      </c>
      <c r="AC128" s="180" t="str">
        <f t="shared" si="109"/>
        <v>.</v>
      </c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</row>
    <row r="129" spans="1:54" x14ac:dyDescent="0.35">
      <c r="A129" s="182"/>
      <c r="B129" s="77" t="s">
        <v>24</v>
      </c>
      <c r="C129" s="20" t="str">
        <f t="shared" si="102"/>
        <v/>
      </c>
      <c r="D129" s="20" t="str">
        <f t="shared" si="74"/>
        <v/>
      </c>
      <c r="E129" s="155" t="s">
        <v>296</v>
      </c>
      <c r="F129" s="205">
        <f>Decsheets!$V$9</f>
        <v>2</v>
      </c>
      <c r="G129" s="12"/>
      <c r="H129" s="12"/>
      <c r="I129" s="206" t="s">
        <v>386</v>
      </c>
      <c r="J129" s="18" t="str">
        <f t="shared" si="103"/>
        <v/>
      </c>
      <c r="K129" s="18" t="str">
        <f t="shared" si="103"/>
        <v/>
      </c>
      <c r="L129" s="18" t="str">
        <f t="shared" si="103"/>
        <v/>
      </c>
      <c r="M129" s="18" t="str">
        <f t="shared" si="103"/>
        <v/>
      </c>
      <c r="N129" s="18" t="str">
        <f t="shared" si="103"/>
        <v/>
      </c>
      <c r="O129" s="18" t="str">
        <f t="shared" si="103"/>
        <v/>
      </c>
      <c r="P129" s="18" t="str">
        <f t="shared" si="103"/>
        <v/>
      </c>
      <c r="Q129" s="18" t="str">
        <f t="shared" si="103"/>
        <v/>
      </c>
      <c r="R129" s="18"/>
      <c r="S129" s="12"/>
      <c r="T129" s="2"/>
      <c r="U129" s="2"/>
      <c r="V129" s="2"/>
      <c r="W129" s="169" t="str">
        <f t="shared" si="104"/>
        <v/>
      </c>
      <c r="X129" s="169" t="str">
        <f t="shared" si="105"/>
        <v/>
      </c>
      <c r="Y129" s="180" t="str">
        <f t="shared" si="106"/>
        <v>.</v>
      </c>
      <c r="Z129" s="169"/>
      <c r="AA129" s="169" t="str">
        <f t="shared" si="107"/>
        <v/>
      </c>
      <c r="AB129" s="169" t="str">
        <f t="shared" si="108"/>
        <v/>
      </c>
      <c r="AC129" s="180" t="str">
        <f t="shared" si="109"/>
        <v>.</v>
      </c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</row>
    <row r="130" spans="1:54" x14ac:dyDescent="0.35">
      <c r="A130" s="182"/>
      <c r="B130" s="77" t="s">
        <v>25</v>
      </c>
      <c r="C130" s="20" t="str">
        <f t="shared" si="102"/>
        <v/>
      </c>
      <c r="D130" s="20" t="str">
        <f t="shared" si="74"/>
        <v/>
      </c>
      <c r="E130" s="155" t="s">
        <v>296</v>
      </c>
      <c r="F130" s="205">
        <f>Decsheets!$V$10</f>
        <v>1</v>
      </c>
      <c r="G130" s="12"/>
      <c r="H130" s="12"/>
      <c r="I130" s="22"/>
      <c r="J130" s="18" t="str">
        <f t="shared" si="103"/>
        <v/>
      </c>
      <c r="K130" s="18" t="str">
        <f t="shared" si="103"/>
        <v/>
      </c>
      <c r="L130" s="18" t="str">
        <f t="shared" si="103"/>
        <v/>
      </c>
      <c r="M130" s="18" t="str">
        <f t="shared" si="103"/>
        <v/>
      </c>
      <c r="N130" s="18" t="str">
        <f t="shared" si="103"/>
        <v/>
      </c>
      <c r="O130" s="18" t="str">
        <f t="shared" si="103"/>
        <v/>
      </c>
      <c r="P130" s="18" t="str">
        <f t="shared" si="103"/>
        <v/>
      </c>
      <c r="Q130" s="18" t="str">
        <f t="shared" si="103"/>
        <v/>
      </c>
      <c r="R130" s="18"/>
      <c r="S130" s="12"/>
      <c r="T130" s="2"/>
      <c r="U130" s="2"/>
      <c r="V130" s="2"/>
      <c r="W130" s="169" t="str">
        <f t="shared" si="104"/>
        <v/>
      </c>
      <c r="X130" s="169" t="str">
        <f t="shared" si="105"/>
        <v/>
      </c>
      <c r="Y130" s="180" t="str">
        <f t="shared" si="106"/>
        <v>.</v>
      </c>
      <c r="Z130" s="169"/>
      <c r="AA130" s="169" t="str">
        <f t="shared" si="107"/>
        <v/>
      </c>
      <c r="AB130" s="169" t="str">
        <f t="shared" si="108"/>
        <v/>
      </c>
      <c r="AC130" s="180" t="str">
        <f t="shared" si="109"/>
        <v>.</v>
      </c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</row>
    <row r="131" spans="1:54" x14ac:dyDescent="0.35">
      <c r="A131" s="182"/>
      <c r="B131" s="77">
        <v>7</v>
      </c>
      <c r="C131" s="20" t="str">
        <f t="shared" si="102"/>
        <v/>
      </c>
      <c r="D131" s="20" t="str">
        <f t="shared" si="74"/>
        <v/>
      </c>
      <c r="E131" s="155" t="s">
        <v>296</v>
      </c>
      <c r="F131" s="205">
        <f>Decsheets!$V$11</f>
        <v>0</v>
      </c>
      <c r="G131" s="12"/>
      <c r="H131" s="12"/>
      <c r="I131" s="22"/>
      <c r="J131" s="18" t="str">
        <f t="shared" si="103"/>
        <v/>
      </c>
      <c r="K131" s="18" t="str">
        <f t="shared" si="103"/>
        <v/>
      </c>
      <c r="L131" s="18" t="str">
        <f t="shared" si="103"/>
        <v/>
      </c>
      <c r="M131" s="18" t="str">
        <f t="shared" si="103"/>
        <v/>
      </c>
      <c r="N131" s="18" t="str">
        <f t="shared" si="103"/>
        <v/>
      </c>
      <c r="O131" s="18" t="str">
        <f t="shared" si="103"/>
        <v/>
      </c>
      <c r="P131" s="18" t="str">
        <f t="shared" si="103"/>
        <v/>
      </c>
      <c r="Q131" s="18" t="str">
        <f t="shared" si="103"/>
        <v/>
      </c>
      <c r="R131" s="18">
        <f>SUM(Decsheets!$V$5:$V$12)-(SUM(J125:P131))</f>
        <v>15</v>
      </c>
      <c r="S131" s="12"/>
      <c r="T131" s="2"/>
      <c r="U131" s="2"/>
      <c r="V131" s="2"/>
      <c r="W131" s="169" t="str">
        <f t="shared" si="104"/>
        <v/>
      </c>
      <c r="X131" s="169" t="str">
        <f t="shared" si="105"/>
        <v/>
      </c>
      <c r="Y131" s="180" t="str">
        <f t="shared" si="106"/>
        <v>.</v>
      </c>
      <c r="Z131" s="169"/>
      <c r="AA131" s="169" t="str">
        <f t="shared" si="107"/>
        <v/>
      </c>
      <c r="AB131" s="169" t="str">
        <f t="shared" si="108"/>
        <v/>
      </c>
      <c r="AC131" s="180" t="str">
        <f t="shared" si="109"/>
        <v>.</v>
      </c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</row>
    <row r="132" spans="1:54" x14ac:dyDescent="0.35">
      <c r="A132" s="184" t="s">
        <v>8</v>
      </c>
      <c r="B132" s="76"/>
      <c r="C132" s="23" t="s">
        <v>74</v>
      </c>
      <c r="D132" s="26"/>
      <c r="E132" s="186"/>
      <c r="F132" s="144"/>
      <c r="G132" s="2"/>
      <c r="H132" s="12"/>
      <c r="I132" s="12"/>
      <c r="J132" s="18"/>
      <c r="K132" s="18"/>
      <c r="L132" s="18"/>
      <c r="M132" s="18"/>
      <c r="N132" s="18"/>
      <c r="O132" s="18"/>
      <c r="P132" s="18"/>
      <c r="Q132" s="18"/>
      <c r="R132" s="18"/>
      <c r="S132" s="12" t="s">
        <v>37</v>
      </c>
      <c r="T132" s="2"/>
      <c r="U132" s="2"/>
      <c r="V132" s="2"/>
      <c r="W132" s="2"/>
      <c r="X132" s="2"/>
      <c r="Y132" s="180"/>
      <c r="Z132" s="2"/>
      <c r="AA132" s="2"/>
      <c r="AB132" s="2"/>
      <c r="AC132" s="196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</row>
    <row r="133" spans="1:54" x14ac:dyDescent="0.35">
      <c r="A133" s="182" t="s">
        <v>434</v>
      </c>
      <c r="B133" s="77">
        <v>1</v>
      </c>
      <c r="C133" s="20" t="str">
        <f t="shared" ref="C133:C139" si="110">IF(A133="","",VLOOKUP($A$132,IF(LEN(A133)=2,U17MB,U17MA),VLOOKUP(LEFT(A133,1),club,6,FALSE),FALSE))</f>
        <v>Keelan  Farrell</v>
      </c>
      <c r="D133" s="20" t="str">
        <f t="shared" si="74"/>
        <v>Shaftesbury</v>
      </c>
      <c r="E133" s="155">
        <v>5.85</v>
      </c>
      <c r="F133" s="146">
        <f>Decsheets!$V$5</f>
        <v>6</v>
      </c>
      <c r="G133" s="2"/>
      <c r="H133" s="12"/>
      <c r="I133" s="22"/>
      <c r="J133" s="18" t="str">
        <f t="shared" ref="J133:Q139" si="111">IF($A133="","",IF(LEFT($A133,1)=J$12,$F133,""))</f>
        <v/>
      </c>
      <c r="K133" s="18" t="str">
        <f t="shared" si="111"/>
        <v/>
      </c>
      <c r="L133" s="18" t="str">
        <f t="shared" si="111"/>
        <v/>
      </c>
      <c r="M133" s="18" t="str">
        <f t="shared" si="111"/>
        <v/>
      </c>
      <c r="N133" s="18">
        <f t="shared" si="111"/>
        <v>6</v>
      </c>
      <c r="O133" s="18" t="str">
        <f t="shared" si="111"/>
        <v/>
      </c>
      <c r="P133" s="18" t="str">
        <f t="shared" si="111"/>
        <v/>
      </c>
      <c r="Q133" s="18" t="str">
        <f t="shared" si="111"/>
        <v/>
      </c>
      <c r="R133" s="18"/>
      <c r="S133" s="12"/>
      <c r="T133" s="2"/>
      <c r="U133" s="2"/>
      <c r="V133" s="2"/>
      <c r="W133" s="2"/>
      <c r="X133" s="2"/>
      <c r="Y133" s="195"/>
      <c r="Z133" s="2"/>
      <c r="AA133" s="2"/>
      <c r="AB133" s="2"/>
      <c r="AC133" s="196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</row>
    <row r="134" spans="1:54" x14ac:dyDescent="0.35">
      <c r="A134" s="182" t="s">
        <v>428</v>
      </c>
      <c r="B134" s="77">
        <v>2</v>
      </c>
      <c r="C134" s="20" t="str">
        <f t="shared" si="110"/>
        <v>Omatsola Nathan Dudu</v>
      </c>
      <c r="D134" s="20" t="str">
        <f t="shared" si="74"/>
        <v>Watford</v>
      </c>
      <c r="E134" s="155">
        <v>5.52</v>
      </c>
      <c r="F134" s="146">
        <f>Decsheets!$V$6</f>
        <v>5</v>
      </c>
      <c r="G134" s="2"/>
      <c r="H134" s="12"/>
      <c r="I134" s="22"/>
      <c r="J134" s="18" t="str">
        <f t="shared" si="111"/>
        <v/>
      </c>
      <c r="K134" s="18">
        <f t="shared" si="111"/>
        <v>5</v>
      </c>
      <c r="L134" s="18" t="str">
        <f t="shared" si="111"/>
        <v/>
      </c>
      <c r="M134" s="18" t="str">
        <f t="shared" si="111"/>
        <v/>
      </c>
      <c r="N134" s="18" t="str">
        <f t="shared" si="111"/>
        <v/>
      </c>
      <c r="O134" s="18" t="str">
        <f t="shared" si="111"/>
        <v/>
      </c>
      <c r="P134" s="18" t="str">
        <f t="shared" si="111"/>
        <v/>
      </c>
      <c r="Q134" s="18" t="str">
        <f t="shared" si="111"/>
        <v/>
      </c>
      <c r="R134" s="18"/>
      <c r="S134" s="12"/>
      <c r="T134" s="2"/>
      <c r="U134" s="2"/>
      <c r="V134" s="2"/>
      <c r="W134" s="2"/>
      <c r="X134" s="2"/>
      <c r="Y134" s="195"/>
      <c r="Z134" s="2"/>
      <c r="AA134" s="2"/>
      <c r="AB134" s="2"/>
      <c r="AC134" s="196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</row>
    <row r="135" spans="1:54" x14ac:dyDescent="0.35">
      <c r="A135" s="182" t="s">
        <v>430</v>
      </c>
      <c r="B135" s="77">
        <v>3</v>
      </c>
      <c r="C135" s="20" t="str">
        <f t="shared" si="110"/>
        <v>Joshua Heesom</v>
      </c>
      <c r="D135" s="20" t="str">
        <f t="shared" si="74"/>
        <v>Herts Phoenix</v>
      </c>
      <c r="E135" s="155">
        <v>5.2</v>
      </c>
      <c r="F135" s="146">
        <f>Decsheets!$V$7</f>
        <v>4</v>
      </c>
      <c r="G135" s="2"/>
      <c r="H135" s="12"/>
      <c r="I135" s="22"/>
      <c r="J135" s="18" t="str">
        <f t="shared" si="111"/>
        <v/>
      </c>
      <c r="K135" s="18" t="str">
        <f t="shared" si="111"/>
        <v/>
      </c>
      <c r="L135" s="18">
        <f t="shared" si="111"/>
        <v>4</v>
      </c>
      <c r="M135" s="18" t="str">
        <f t="shared" si="111"/>
        <v/>
      </c>
      <c r="N135" s="18" t="str">
        <f t="shared" si="111"/>
        <v/>
      </c>
      <c r="O135" s="18" t="str">
        <f t="shared" si="111"/>
        <v/>
      </c>
      <c r="P135" s="18" t="str">
        <f t="shared" si="111"/>
        <v/>
      </c>
      <c r="Q135" s="18" t="str">
        <f t="shared" si="111"/>
        <v/>
      </c>
      <c r="R135" s="18"/>
      <c r="S135" s="12"/>
      <c r="T135" s="2"/>
      <c r="U135" s="2"/>
      <c r="V135" s="2"/>
      <c r="W135" s="2"/>
      <c r="X135" s="2"/>
      <c r="Y135" s="195"/>
      <c r="Z135" s="2"/>
      <c r="AA135" s="2"/>
      <c r="AB135" s="2"/>
      <c r="AC135" s="196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</row>
    <row r="136" spans="1:54" x14ac:dyDescent="0.35">
      <c r="A136" s="182" t="s">
        <v>432</v>
      </c>
      <c r="B136" s="77" t="s">
        <v>23</v>
      </c>
      <c r="C136" s="20" t="str">
        <f t="shared" si="110"/>
        <v>James Deayn</v>
      </c>
      <c r="D136" s="20" t="str">
        <f t="shared" si="74"/>
        <v>Dacorum &amp; T</v>
      </c>
      <c r="E136" s="155">
        <v>5.14</v>
      </c>
      <c r="F136" s="146">
        <f>Decsheets!$V$8</f>
        <v>3</v>
      </c>
      <c r="G136" s="2"/>
      <c r="H136" s="12"/>
      <c r="I136" s="22"/>
      <c r="J136" s="18" t="str">
        <f t="shared" si="111"/>
        <v/>
      </c>
      <c r="K136" s="18" t="str">
        <f t="shared" si="111"/>
        <v/>
      </c>
      <c r="L136" s="18" t="str">
        <f t="shared" si="111"/>
        <v/>
      </c>
      <c r="M136" s="18">
        <f t="shared" si="111"/>
        <v>3</v>
      </c>
      <c r="N136" s="18" t="str">
        <f t="shared" si="111"/>
        <v/>
      </c>
      <c r="O136" s="18" t="str">
        <f t="shared" si="111"/>
        <v/>
      </c>
      <c r="P136" s="18" t="str">
        <f t="shared" si="111"/>
        <v/>
      </c>
      <c r="Q136" s="18" t="str">
        <f t="shared" si="111"/>
        <v/>
      </c>
      <c r="R136" s="18"/>
      <c r="S136" s="12"/>
      <c r="T136" s="2"/>
      <c r="U136" s="2"/>
      <c r="V136" s="2"/>
      <c r="W136" s="2"/>
      <c r="X136" s="2"/>
      <c r="Y136" s="195"/>
      <c r="Z136" s="2"/>
      <c r="AA136" s="2"/>
      <c r="AB136" s="2"/>
      <c r="AC136" s="196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</row>
    <row r="137" spans="1:54" x14ac:dyDescent="0.35">
      <c r="A137" s="182" t="s">
        <v>386</v>
      </c>
      <c r="B137" s="77" t="s">
        <v>24</v>
      </c>
      <c r="C137" s="20" t="str">
        <f t="shared" si="110"/>
        <v>Ronan O’Reilly</v>
      </c>
      <c r="D137" s="20" t="str">
        <f t="shared" si="74"/>
        <v>HAWCS/Enfield</v>
      </c>
      <c r="E137" s="155">
        <v>4.67</v>
      </c>
      <c r="F137" s="146">
        <f>Decsheets!$V$9</f>
        <v>2</v>
      </c>
      <c r="G137" s="2"/>
      <c r="H137" s="12"/>
      <c r="I137" s="22"/>
      <c r="J137" s="18" t="str">
        <f t="shared" si="111"/>
        <v/>
      </c>
      <c r="K137" s="18" t="str">
        <f t="shared" si="111"/>
        <v/>
      </c>
      <c r="L137" s="18" t="str">
        <f t="shared" si="111"/>
        <v/>
      </c>
      <c r="M137" s="18" t="str">
        <f t="shared" si="111"/>
        <v/>
      </c>
      <c r="N137" s="18" t="str">
        <f t="shared" si="111"/>
        <v/>
      </c>
      <c r="O137" s="18">
        <f t="shared" si="111"/>
        <v>2</v>
      </c>
      <c r="P137" s="18" t="str">
        <f t="shared" si="111"/>
        <v/>
      </c>
      <c r="Q137" s="18" t="str">
        <f t="shared" si="111"/>
        <v/>
      </c>
      <c r="R137" s="18"/>
      <c r="S137" s="12"/>
      <c r="T137" s="2"/>
      <c r="U137" s="2"/>
      <c r="V137" s="2"/>
      <c r="W137" s="2"/>
      <c r="X137" s="2"/>
      <c r="Y137" s="195"/>
      <c r="Z137" s="2"/>
      <c r="AA137" s="2"/>
      <c r="AB137" s="2"/>
      <c r="AC137" s="196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</row>
    <row r="138" spans="1:54" x14ac:dyDescent="0.35">
      <c r="A138" s="182" t="s">
        <v>425</v>
      </c>
      <c r="B138" s="77" t="s">
        <v>25</v>
      </c>
      <c r="C138" s="20" t="str">
        <f t="shared" si="110"/>
        <v>Ivan Vardin</v>
      </c>
      <c r="D138" s="20" t="str">
        <f t="shared" si="74"/>
        <v>St Albans</v>
      </c>
      <c r="E138" s="155">
        <v>4.3499999999999996</v>
      </c>
      <c r="F138" s="146">
        <f>Decsheets!$V$10</f>
        <v>1</v>
      </c>
      <c r="G138" s="2"/>
      <c r="H138" s="12"/>
      <c r="I138" s="22"/>
      <c r="J138" s="18">
        <f t="shared" si="111"/>
        <v>1</v>
      </c>
      <c r="K138" s="18" t="str">
        <f t="shared" si="111"/>
        <v/>
      </c>
      <c r="L138" s="18" t="str">
        <f t="shared" si="111"/>
        <v/>
      </c>
      <c r="M138" s="18" t="str">
        <f t="shared" si="111"/>
        <v/>
      </c>
      <c r="N138" s="18" t="str">
        <f t="shared" si="111"/>
        <v/>
      </c>
      <c r="O138" s="18" t="str">
        <f t="shared" si="111"/>
        <v/>
      </c>
      <c r="P138" s="18" t="str">
        <f t="shared" si="111"/>
        <v/>
      </c>
      <c r="Q138" s="18" t="str">
        <f t="shared" si="111"/>
        <v/>
      </c>
      <c r="R138" s="18"/>
      <c r="S138" s="12"/>
      <c r="T138" s="2"/>
      <c r="U138" s="2"/>
      <c r="V138" s="2"/>
      <c r="W138" s="2"/>
      <c r="X138" s="2"/>
      <c r="Y138" s="195"/>
      <c r="Z138" s="2"/>
      <c r="AA138" s="2"/>
      <c r="AB138" s="2"/>
      <c r="AC138" s="196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</row>
    <row r="139" spans="1:54" x14ac:dyDescent="0.35">
      <c r="A139" s="182"/>
      <c r="B139" s="77">
        <v>7</v>
      </c>
      <c r="C139" s="20" t="str">
        <f t="shared" si="110"/>
        <v/>
      </c>
      <c r="D139" s="20" t="str">
        <f t="shared" si="74"/>
        <v/>
      </c>
      <c r="E139" s="155" t="s">
        <v>296</v>
      </c>
      <c r="F139" s="146">
        <f>Decsheets!$V$11</f>
        <v>0</v>
      </c>
      <c r="G139" s="2"/>
      <c r="H139" s="12"/>
      <c r="I139" s="22"/>
      <c r="J139" s="18" t="str">
        <f t="shared" si="111"/>
        <v/>
      </c>
      <c r="K139" s="18" t="str">
        <f t="shared" si="111"/>
        <v/>
      </c>
      <c r="L139" s="18" t="str">
        <f t="shared" si="111"/>
        <v/>
      </c>
      <c r="M139" s="18" t="str">
        <f t="shared" si="111"/>
        <v/>
      </c>
      <c r="N139" s="18" t="str">
        <f t="shared" si="111"/>
        <v/>
      </c>
      <c r="O139" s="18" t="str">
        <f t="shared" si="111"/>
        <v/>
      </c>
      <c r="P139" s="18" t="str">
        <f t="shared" si="111"/>
        <v/>
      </c>
      <c r="Q139" s="18" t="str">
        <f t="shared" si="111"/>
        <v/>
      </c>
      <c r="R139" s="18">
        <f>SUM(Decsheets!$V$5:$V$12)-(SUM(J133:P139))</f>
        <v>0</v>
      </c>
      <c r="S139" s="12"/>
      <c r="T139" s="2"/>
      <c r="U139" s="2"/>
      <c r="V139" s="2"/>
      <c r="W139" s="2"/>
      <c r="X139" s="2"/>
      <c r="Y139" s="195"/>
      <c r="Z139" s="2"/>
      <c r="AA139" s="2"/>
      <c r="AB139" s="2"/>
      <c r="AC139" s="196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</row>
    <row r="140" spans="1:54" x14ac:dyDescent="0.35">
      <c r="A140" s="184" t="s">
        <v>8</v>
      </c>
      <c r="B140" s="76"/>
      <c r="C140" s="23" t="s">
        <v>75</v>
      </c>
      <c r="D140" s="26"/>
      <c r="E140" s="186"/>
      <c r="F140" s="144"/>
      <c r="G140" s="2"/>
      <c r="H140" s="12"/>
      <c r="I140" s="12"/>
      <c r="J140" s="18"/>
      <c r="K140" s="18"/>
      <c r="L140" s="18"/>
      <c r="M140" s="18"/>
      <c r="N140" s="18"/>
      <c r="O140" s="18"/>
      <c r="P140" s="18"/>
      <c r="Q140" s="18"/>
      <c r="R140" s="18"/>
      <c r="S140" s="12" t="s">
        <v>38</v>
      </c>
      <c r="T140" s="2"/>
      <c r="U140" s="2"/>
      <c r="V140" s="2"/>
      <c r="W140" s="2"/>
      <c r="X140" s="2"/>
      <c r="Y140" s="195"/>
      <c r="Z140" s="2"/>
      <c r="AA140" s="2"/>
      <c r="AB140" s="2"/>
      <c r="AC140" s="196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</row>
    <row r="141" spans="1:54" x14ac:dyDescent="0.35">
      <c r="A141" s="182" t="s">
        <v>821</v>
      </c>
      <c r="B141" s="77">
        <v>1</v>
      </c>
      <c r="C141" s="20" t="str">
        <f t="shared" ref="C141:C147" si="112">IF(A141="","",VLOOKUP($A$140,IF(LEN(A141)=2,U17MB,U17MA),VLOOKUP(LEFT(A141,1),club,6,FALSE),FALSE))</f>
        <v>Jayden Duru</v>
      </c>
      <c r="D141" s="20" t="str">
        <f t="shared" si="74"/>
        <v>Herts Phoenix</v>
      </c>
      <c r="E141" s="155">
        <v>4.7699999999999996</v>
      </c>
      <c r="F141" s="146">
        <f>Decsheets!$V$5</f>
        <v>6</v>
      </c>
      <c r="G141" s="2"/>
      <c r="H141" s="12"/>
      <c r="I141" s="22"/>
      <c r="J141" s="18" t="str">
        <f t="shared" ref="J141:Q147" si="113">IF($A141="","",IF(LEFT($A141,1)=J$12,$F141,""))</f>
        <v/>
      </c>
      <c r="K141" s="18" t="str">
        <f t="shared" si="113"/>
        <v/>
      </c>
      <c r="L141" s="18">
        <f t="shared" si="113"/>
        <v>6</v>
      </c>
      <c r="M141" s="18" t="str">
        <f t="shared" si="113"/>
        <v/>
      </c>
      <c r="N141" s="18" t="str">
        <f t="shared" si="113"/>
        <v/>
      </c>
      <c r="O141" s="18" t="str">
        <f t="shared" si="113"/>
        <v/>
      </c>
      <c r="P141" s="18" t="str">
        <f t="shared" si="113"/>
        <v/>
      </c>
      <c r="Q141" s="18" t="str">
        <f t="shared" si="113"/>
        <v/>
      </c>
      <c r="R141" s="18"/>
      <c r="S141" s="12"/>
      <c r="T141" s="2"/>
      <c r="U141" s="2"/>
      <c r="V141" s="2"/>
      <c r="W141" s="2"/>
      <c r="X141" s="2"/>
      <c r="Y141" s="195"/>
      <c r="Z141" s="2"/>
      <c r="AA141" s="2"/>
      <c r="AB141" s="2"/>
      <c r="AC141" s="196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</row>
    <row r="142" spans="1:54" x14ac:dyDescent="0.35">
      <c r="A142" s="182" t="s">
        <v>822</v>
      </c>
      <c r="B142" s="77">
        <v>2</v>
      </c>
      <c r="C142" s="20" t="str">
        <f t="shared" si="112"/>
        <v>Mayowa Fetuga</v>
      </c>
      <c r="D142" s="20" t="str">
        <f t="shared" si="74"/>
        <v>Watford</v>
      </c>
      <c r="E142" s="155">
        <v>3.79</v>
      </c>
      <c r="F142" s="146">
        <f>Decsheets!$V$6</f>
        <v>5</v>
      </c>
      <c r="G142" s="2"/>
      <c r="H142" s="12"/>
      <c r="I142" s="22"/>
      <c r="J142" s="18" t="str">
        <f t="shared" si="113"/>
        <v/>
      </c>
      <c r="K142" s="18">
        <f t="shared" si="113"/>
        <v>5</v>
      </c>
      <c r="L142" s="18" t="str">
        <f t="shared" si="113"/>
        <v/>
      </c>
      <c r="M142" s="18" t="str">
        <f t="shared" si="113"/>
        <v/>
      </c>
      <c r="N142" s="18" t="str">
        <f t="shared" si="113"/>
        <v/>
      </c>
      <c r="O142" s="18" t="str">
        <f t="shared" si="113"/>
        <v/>
      </c>
      <c r="P142" s="18" t="str">
        <f t="shared" si="113"/>
        <v/>
      </c>
      <c r="Q142" s="18" t="str">
        <f t="shared" si="113"/>
        <v/>
      </c>
      <c r="R142" s="18"/>
      <c r="S142" s="12"/>
      <c r="T142" s="2"/>
      <c r="U142" s="2"/>
      <c r="V142" s="2"/>
      <c r="W142" s="2"/>
      <c r="X142" s="2"/>
      <c r="Y142" s="195"/>
      <c r="Z142" s="2"/>
      <c r="AA142" s="2"/>
      <c r="AB142" s="2"/>
      <c r="AC142" s="196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</row>
    <row r="143" spans="1:54" x14ac:dyDescent="0.35">
      <c r="A143" s="182"/>
      <c r="B143" s="77">
        <v>3</v>
      </c>
      <c r="C143" s="20" t="str">
        <f t="shared" si="112"/>
        <v/>
      </c>
      <c r="D143" s="20" t="str">
        <f t="shared" si="74"/>
        <v/>
      </c>
      <c r="E143" s="155" t="s">
        <v>296</v>
      </c>
      <c r="F143" s="146">
        <f>Decsheets!$V$7</f>
        <v>4</v>
      </c>
      <c r="G143" s="2"/>
      <c r="H143" s="12"/>
      <c r="I143" s="22"/>
      <c r="J143" s="18" t="str">
        <f t="shared" si="113"/>
        <v/>
      </c>
      <c r="K143" s="18" t="str">
        <f t="shared" si="113"/>
        <v/>
      </c>
      <c r="L143" s="18" t="str">
        <f t="shared" si="113"/>
        <v/>
      </c>
      <c r="M143" s="18" t="str">
        <f t="shared" si="113"/>
        <v/>
      </c>
      <c r="N143" s="18" t="str">
        <f t="shared" si="113"/>
        <v/>
      </c>
      <c r="O143" s="18" t="str">
        <f t="shared" si="113"/>
        <v/>
      </c>
      <c r="P143" s="18" t="str">
        <f t="shared" si="113"/>
        <v/>
      </c>
      <c r="Q143" s="18" t="str">
        <f t="shared" si="113"/>
        <v/>
      </c>
      <c r="R143" s="18"/>
      <c r="S143" s="12"/>
      <c r="T143" s="2"/>
      <c r="U143" s="2"/>
      <c r="V143" s="2"/>
      <c r="W143" s="2"/>
      <c r="X143" s="2"/>
      <c r="Y143" s="195"/>
      <c r="Z143" s="2"/>
      <c r="AA143" s="2"/>
      <c r="AB143" s="2"/>
      <c r="AC143" s="196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</row>
    <row r="144" spans="1:54" x14ac:dyDescent="0.35">
      <c r="A144" s="182"/>
      <c r="B144" s="77" t="s">
        <v>23</v>
      </c>
      <c r="C144" s="20" t="str">
        <f t="shared" si="112"/>
        <v/>
      </c>
      <c r="D144" s="20" t="str">
        <f t="shared" si="74"/>
        <v/>
      </c>
      <c r="E144" s="155" t="s">
        <v>296</v>
      </c>
      <c r="F144" s="146">
        <f>Decsheets!$V$8</f>
        <v>3</v>
      </c>
      <c r="G144" s="2"/>
      <c r="H144" s="12"/>
      <c r="I144" s="22"/>
      <c r="J144" s="18" t="str">
        <f t="shared" si="113"/>
        <v/>
      </c>
      <c r="K144" s="18" t="str">
        <f t="shared" si="113"/>
        <v/>
      </c>
      <c r="L144" s="18" t="str">
        <f t="shared" si="113"/>
        <v/>
      </c>
      <c r="M144" s="18" t="str">
        <f t="shared" si="113"/>
        <v/>
      </c>
      <c r="N144" s="18" t="str">
        <f t="shared" si="113"/>
        <v/>
      </c>
      <c r="O144" s="18" t="str">
        <f t="shared" si="113"/>
        <v/>
      </c>
      <c r="P144" s="18" t="str">
        <f t="shared" si="113"/>
        <v/>
      </c>
      <c r="Q144" s="18" t="str">
        <f t="shared" si="113"/>
        <v/>
      </c>
      <c r="R144" s="18"/>
      <c r="S144" s="12"/>
      <c r="T144" s="2"/>
      <c r="U144" s="2"/>
      <c r="V144" s="2"/>
      <c r="W144" s="2"/>
      <c r="X144" s="2"/>
      <c r="Y144" s="195"/>
      <c r="Z144" s="2"/>
      <c r="AA144" s="2"/>
      <c r="AB144" s="2"/>
      <c r="AC144" s="196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</row>
    <row r="145" spans="1:54" x14ac:dyDescent="0.35">
      <c r="A145" s="182"/>
      <c r="B145" s="77" t="s">
        <v>24</v>
      </c>
      <c r="C145" s="20" t="str">
        <f t="shared" si="112"/>
        <v/>
      </c>
      <c r="D145" s="20" t="str">
        <f t="shared" si="74"/>
        <v/>
      </c>
      <c r="E145" s="155" t="s">
        <v>296</v>
      </c>
      <c r="F145" s="146">
        <f>Decsheets!$V$9</f>
        <v>2</v>
      </c>
      <c r="G145" s="2"/>
      <c r="H145" s="12"/>
      <c r="I145" s="22"/>
      <c r="J145" s="18" t="str">
        <f t="shared" si="113"/>
        <v/>
      </c>
      <c r="K145" s="18" t="str">
        <f t="shared" si="113"/>
        <v/>
      </c>
      <c r="L145" s="18" t="str">
        <f t="shared" si="113"/>
        <v/>
      </c>
      <c r="M145" s="18" t="str">
        <f t="shared" si="113"/>
        <v/>
      </c>
      <c r="N145" s="18" t="str">
        <f t="shared" si="113"/>
        <v/>
      </c>
      <c r="O145" s="18" t="str">
        <f t="shared" si="113"/>
        <v/>
      </c>
      <c r="P145" s="18" t="str">
        <f t="shared" si="113"/>
        <v/>
      </c>
      <c r="Q145" s="18" t="str">
        <f t="shared" si="113"/>
        <v/>
      </c>
      <c r="R145" s="18"/>
      <c r="S145" s="12"/>
      <c r="T145" s="2"/>
      <c r="U145" s="2"/>
      <c r="V145" s="2"/>
      <c r="W145" s="2"/>
      <c r="X145" s="2"/>
      <c r="Y145" s="195"/>
      <c r="Z145" s="2"/>
      <c r="AA145" s="2"/>
      <c r="AB145" s="2"/>
      <c r="AC145" s="196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</row>
    <row r="146" spans="1:54" x14ac:dyDescent="0.35">
      <c r="A146" s="182"/>
      <c r="B146" s="77" t="s">
        <v>25</v>
      </c>
      <c r="C146" s="20" t="str">
        <f t="shared" si="112"/>
        <v/>
      </c>
      <c r="D146" s="20" t="str">
        <f t="shared" si="74"/>
        <v/>
      </c>
      <c r="E146" s="155" t="s">
        <v>296</v>
      </c>
      <c r="F146" s="146">
        <f>Decsheets!$V$10</f>
        <v>1</v>
      </c>
      <c r="G146" s="2"/>
      <c r="H146" s="12"/>
      <c r="I146" s="22"/>
      <c r="J146" s="18" t="str">
        <f t="shared" si="113"/>
        <v/>
      </c>
      <c r="K146" s="18" t="str">
        <f t="shared" si="113"/>
        <v/>
      </c>
      <c r="L146" s="18" t="str">
        <f t="shared" si="113"/>
        <v/>
      </c>
      <c r="M146" s="18" t="str">
        <f t="shared" si="113"/>
        <v/>
      </c>
      <c r="N146" s="18" t="str">
        <f t="shared" si="113"/>
        <v/>
      </c>
      <c r="O146" s="18" t="str">
        <f t="shared" si="113"/>
        <v/>
      </c>
      <c r="P146" s="18" t="str">
        <f t="shared" si="113"/>
        <v/>
      </c>
      <c r="Q146" s="18" t="str">
        <f t="shared" si="113"/>
        <v/>
      </c>
      <c r="R146" s="18"/>
      <c r="S146" s="12"/>
      <c r="T146" s="2"/>
      <c r="U146" s="2"/>
      <c r="V146" s="2"/>
      <c r="W146" s="2"/>
      <c r="X146" s="2"/>
      <c r="Y146" s="195"/>
      <c r="Z146" s="2"/>
      <c r="AA146" s="2"/>
      <c r="AB146" s="2"/>
      <c r="AC146" s="196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</row>
    <row r="147" spans="1:54" x14ac:dyDescent="0.35">
      <c r="A147" s="182"/>
      <c r="B147" s="77">
        <v>7</v>
      </c>
      <c r="C147" s="20" t="str">
        <f t="shared" si="112"/>
        <v/>
      </c>
      <c r="D147" s="20" t="str">
        <f t="shared" si="74"/>
        <v/>
      </c>
      <c r="E147" s="155" t="s">
        <v>296</v>
      </c>
      <c r="F147" s="146">
        <f>Decsheets!$V$11</f>
        <v>0</v>
      </c>
      <c r="G147" s="2"/>
      <c r="H147" s="12"/>
      <c r="I147" s="22"/>
      <c r="J147" s="18" t="str">
        <f t="shared" si="113"/>
        <v/>
      </c>
      <c r="K147" s="18" t="str">
        <f t="shared" si="113"/>
        <v/>
      </c>
      <c r="L147" s="18" t="str">
        <f t="shared" si="113"/>
        <v/>
      </c>
      <c r="M147" s="18" t="str">
        <f t="shared" si="113"/>
        <v/>
      </c>
      <c r="N147" s="18" t="str">
        <f t="shared" si="113"/>
        <v/>
      </c>
      <c r="O147" s="18" t="str">
        <f t="shared" si="113"/>
        <v/>
      </c>
      <c r="P147" s="18" t="str">
        <f t="shared" si="113"/>
        <v/>
      </c>
      <c r="Q147" s="18" t="str">
        <f t="shared" si="113"/>
        <v/>
      </c>
      <c r="R147" s="18">
        <f>SUM(Decsheets!$V$5:$V$12)-(SUM(J141:P147))</f>
        <v>10</v>
      </c>
      <c r="S147" s="12"/>
      <c r="T147" s="2"/>
      <c r="U147" s="2"/>
      <c r="V147" s="2"/>
      <c r="W147" s="2"/>
      <c r="X147" s="2"/>
      <c r="Y147" s="195"/>
      <c r="Z147" s="2"/>
      <c r="AA147" s="2"/>
      <c r="AB147" s="2"/>
      <c r="AC147" s="196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</row>
    <row r="148" spans="1:54" x14ac:dyDescent="0.35">
      <c r="A148" s="184" t="s">
        <v>9</v>
      </c>
      <c r="B148" s="76"/>
      <c r="C148" s="23" t="s">
        <v>76</v>
      </c>
      <c r="D148" s="26"/>
      <c r="E148" s="186"/>
      <c r="F148" s="144"/>
      <c r="G148" s="2"/>
      <c r="H148" s="12"/>
      <c r="I148" s="12"/>
      <c r="J148" s="18"/>
      <c r="K148" s="18"/>
      <c r="L148" s="18"/>
      <c r="M148" s="18"/>
      <c r="N148" s="18"/>
      <c r="O148" s="18"/>
      <c r="P148" s="18"/>
      <c r="Q148" s="18"/>
      <c r="R148" s="18"/>
      <c r="S148" s="12" t="s">
        <v>39</v>
      </c>
      <c r="T148" s="2"/>
      <c r="U148" s="2"/>
      <c r="V148" s="2"/>
      <c r="W148" s="2"/>
      <c r="X148" s="2"/>
      <c r="Y148" s="195"/>
      <c r="Z148" s="2"/>
      <c r="AA148" s="2"/>
      <c r="AB148" s="2"/>
      <c r="AC148" s="196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</row>
    <row r="149" spans="1:54" x14ac:dyDescent="0.35">
      <c r="A149" s="182" t="s">
        <v>434</v>
      </c>
      <c r="B149" s="77">
        <v>1</v>
      </c>
      <c r="C149" s="20" t="str">
        <f t="shared" ref="C149:C155" si="114">IF(A149="","",VLOOKUP($A$148,IF(LEN(A149)=2,U17MB,U17MA),VLOOKUP(LEFT(A149,1),club,6,FALSE),FALSE))</f>
        <v>Keelan Farrell</v>
      </c>
      <c r="D149" s="20" t="str">
        <f t="shared" si="74"/>
        <v>Shaftesbury</v>
      </c>
      <c r="E149" s="155">
        <v>12.14</v>
      </c>
      <c r="F149" s="146">
        <f>Decsheets!$V$5</f>
        <v>6</v>
      </c>
      <c r="G149" s="2"/>
      <c r="H149" s="12"/>
      <c r="I149" s="22"/>
      <c r="J149" s="18" t="str">
        <f t="shared" ref="J149:Q155" si="115">IF($A149="","",IF(LEFT($A149,1)=J$12,$F149,""))</f>
        <v/>
      </c>
      <c r="K149" s="18" t="str">
        <f t="shared" si="115"/>
        <v/>
      </c>
      <c r="L149" s="18" t="str">
        <f t="shared" si="115"/>
        <v/>
      </c>
      <c r="M149" s="18" t="str">
        <f t="shared" si="115"/>
        <v/>
      </c>
      <c r="N149" s="18">
        <f t="shared" si="115"/>
        <v>6</v>
      </c>
      <c r="O149" s="18" t="str">
        <f t="shared" si="115"/>
        <v/>
      </c>
      <c r="P149" s="18" t="str">
        <f t="shared" si="115"/>
        <v/>
      </c>
      <c r="Q149" s="18" t="str">
        <f t="shared" si="115"/>
        <v/>
      </c>
      <c r="R149" s="18"/>
      <c r="S149" s="12"/>
      <c r="T149" s="2"/>
      <c r="U149" s="2"/>
      <c r="V149" s="2"/>
      <c r="W149" s="2"/>
      <c r="X149" s="2"/>
      <c r="Y149" s="195"/>
      <c r="Z149" s="2"/>
      <c r="AA149" s="2"/>
      <c r="AB149" s="2"/>
      <c r="AC149" s="196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</row>
    <row r="150" spans="1:54" x14ac:dyDescent="0.35">
      <c r="A150" s="182" t="s">
        <v>825</v>
      </c>
      <c r="B150" s="77">
        <v>2</v>
      </c>
      <c r="C150" s="20" t="str">
        <f t="shared" si="114"/>
        <v>Billy Day</v>
      </c>
      <c r="D150" s="20" t="str">
        <f t="shared" ref="D150:D155" si="116">IF(A150="","",VLOOKUP(LEFT(A150,1),club,2,FALSE))</f>
        <v>Dacorum &amp; T</v>
      </c>
      <c r="E150" s="155">
        <v>11.09</v>
      </c>
      <c r="F150" s="146">
        <f>Decsheets!$V$6</f>
        <v>5</v>
      </c>
      <c r="G150" s="2"/>
      <c r="H150" s="12"/>
      <c r="I150" s="22"/>
      <c r="J150" s="18" t="str">
        <f t="shared" si="115"/>
        <v/>
      </c>
      <c r="K150" s="18" t="str">
        <f t="shared" si="115"/>
        <v/>
      </c>
      <c r="L150" s="18" t="str">
        <f t="shared" si="115"/>
        <v/>
      </c>
      <c r="M150" s="18">
        <f t="shared" si="115"/>
        <v>5</v>
      </c>
      <c r="N150" s="18" t="str">
        <f t="shared" si="115"/>
        <v/>
      </c>
      <c r="O150" s="18" t="str">
        <f t="shared" si="115"/>
        <v/>
      </c>
      <c r="P150" s="18" t="str">
        <f t="shared" si="115"/>
        <v/>
      </c>
      <c r="Q150" s="18" t="str">
        <f t="shared" si="115"/>
        <v/>
      </c>
      <c r="R150" s="18"/>
      <c r="S150" s="12"/>
      <c r="T150" s="2"/>
      <c r="U150" s="2"/>
      <c r="V150" s="2"/>
      <c r="W150" s="2"/>
      <c r="X150" s="2"/>
      <c r="Y150" s="195"/>
      <c r="Z150" s="2"/>
      <c r="AA150" s="2"/>
      <c r="AB150" s="2"/>
      <c r="AC150" s="196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</row>
    <row r="151" spans="1:54" x14ac:dyDescent="0.35">
      <c r="A151" s="182" t="s">
        <v>425</v>
      </c>
      <c r="B151" s="77">
        <v>3</v>
      </c>
      <c r="C151" s="20" t="str">
        <f t="shared" si="114"/>
        <v>Ivan Vardin</v>
      </c>
      <c r="D151" s="20" t="str">
        <f t="shared" si="116"/>
        <v>St Albans</v>
      </c>
      <c r="E151" s="155">
        <v>10.61</v>
      </c>
      <c r="F151" s="146">
        <f>Decsheets!$V$7</f>
        <v>4</v>
      </c>
      <c r="G151" s="2"/>
      <c r="H151" s="12"/>
      <c r="I151" s="22"/>
      <c r="J151" s="18">
        <f t="shared" si="115"/>
        <v>4</v>
      </c>
      <c r="K151" s="18" t="str">
        <f t="shared" si="115"/>
        <v/>
      </c>
      <c r="L151" s="18" t="str">
        <f t="shared" si="115"/>
        <v/>
      </c>
      <c r="M151" s="18" t="str">
        <f t="shared" si="115"/>
        <v/>
      </c>
      <c r="N151" s="18" t="str">
        <f t="shared" si="115"/>
        <v/>
      </c>
      <c r="O151" s="18" t="str">
        <f t="shared" si="115"/>
        <v/>
      </c>
      <c r="P151" s="18" t="str">
        <f t="shared" si="115"/>
        <v/>
      </c>
      <c r="Q151" s="18" t="str">
        <f t="shared" si="115"/>
        <v/>
      </c>
      <c r="R151" s="18"/>
      <c r="S151" s="12"/>
      <c r="T151" s="2"/>
      <c r="U151" s="2"/>
      <c r="V151" s="2"/>
      <c r="W151" s="2"/>
      <c r="X151" s="2"/>
      <c r="Y151" s="195"/>
      <c r="Z151" s="2"/>
      <c r="AA151" s="2"/>
      <c r="AB151" s="2"/>
      <c r="AC151" s="196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</row>
    <row r="152" spans="1:54" x14ac:dyDescent="0.35">
      <c r="A152" s="182"/>
      <c r="B152" s="77" t="s">
        <v>23</v>
      </c>
      <c r="C152" s="20" t="str">
        <f t="shared" si="114"/>
        <v/>
      </c>
      <c r="D152" s="20" t="str">
        <f t="shared" si="116"/>
        <v/>
      </c>
      <c r="E152" s="155" t="s">
        <v>296</v>
      </c>
      <c r="F152" s="146">
        <f>Decsheets!$V$8</f>
        <v>3</v>
      </c>
      <c r="G152" s="2"/>
      <c r="H152" s="12"/>
      <c r="I152" s="22"/>
      <c r="J152" s="18" t="str">
        <f t="shared" si="115"/>
        <v/>
      </c>
      <c r="K152" s="18" t="str">
        <f t="shared" si="115"/>
        <v/>
      </c>
      <c r="L152" s="18" t="str">
        <f t="shared" si="115"/>
        <v/>
      </c>
      <c r="M152" s="18" t="str">
        <f t="shared" si="115"/>
        <v/>
      </c>
      <c r="N152" s="18" t="str">
        <f t="shared" si="115"/>
        <v/>
      </c>
      <c r="O152" s="18" t="str">
        <f t="shared" si="115"/>
        <v/>
      </c>
      <c r="P152" s="18" t="str">
        <f t="shared" si="115"/>
        <v/>
      </c>
      <c r="Q152" s="18" t="str">
        <f t="shared" si="115"/>
        <v/>
      </c>
      <c r="R152" s="18"/>
      <c r="S152" s="12"/>
      <c r="T152" s="2"/>
      <c r="U152" s="2"/>
      <c r="V152" s="2"/>
      <c r="W152" s="2"/>
      <c r="X152" s="2"/>
      <c r="Y152" s="195"/>
      <c r="Z152" s="2"/>
      <c r="AA152" s="2"/>
      <c r="AB152" s="2"/>
      <c r="AC152" s="196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</row>
    <row r="153" spans="1:54" x14ac:dyDescent="0.35">
      <c r="A153" s="182"/>
      <c r="B153" s="77" t="s">
        <v>24</v>
      </c>
      <c r="C153" s="20" t="str">
        <f t="shared" si="114"/>
        <v/>
      </c>
      <c r="D153" s="20" t="str">
        <f t="shared" si="116"/>
        <v/>
      </c>
      <c r="E153" s="155" t="s">
        <v>296</v>
      </c>
      <c r="F153" s="146">
        <f>Decsheets!$V$9</f>
        <v>2</v>
      </c>
      <c r="G153" s="2"/>
      <c r="H153" s="12"/>
      <c r="I153" s="22"/>
      <c r="J153" s="18" t="str">
        <f t="shared" si="115"/>
        <v/>
      </c>
      <c r="K153" s="18" t="str">
        <f t="shared" si="115"/>
        <v/>
      </c>
      <c r="L153" s="18" t="str">
        <f t="shared" si="115"/>
        <v/>
      </c>
      <c r="M153" s="18" t="str">
        <f t="shared" si="115"/>
        <v/>
      </c>
      <c r="N153" s="18" t="str">
        <f t="shared" si="115"/>
        <v/>
      </c>
      <c r="O153" s="18" t="str">
        <f t="shared" si="115"/>
        <v/>
      </c>
      <c r="P153" s="18" t="str">
        <f t="shared" si="115"/>
        <v/>
      </c>
      <c r="Q153" s="18" t="str">
        <f t="shared" si="115"/>
        <v/>
      </c>
      <c r="R153" s="18"/>
      <c r="S153" s="12"/>
      <c r="T153" s="2"/>
      <c r="U153" s="2"/>
      <c r="V153" s="2"/>
      <c r="W153" s="2"/>
      <c r="X153" s="2"/>
      <c r="Y153" s="195"/>
      <c r="Z153" s="2"/>
      <c r="AA153" s="2"/>
      <c r="AB153" s="2"/>
      <c r="AC153" s="196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</row>
    <row r="154" spans="1:54" x14ac:dyDescent="0.35">
      <c r="A154" s="182"/>
      <c r="B154" s="77" t="s">
        <v>25</v>
      </c>
      <c r="C154" s="20" t="str">
        <f t="shared" si="114"/>
        <v/>
      </c>
      <c r="D154" s="20" t="str">
        <f t="shared" si="116"/>
        <v/>
      </c>
      <c r="E154" s="155" t="s">
        <v>296</v>
      </c>
      <c r="F154" s="146">
        <f>Decsheets!$V$10</f>
        <v>1</v>
      </c>
      <c r="G154" s="2"/>
      <c r="H154" s="12"/>
      <c r="I154" s="22"/>
      <c r="J154" s="18" t="str">
        <f t="shared" si="115"/>
        <v/>
      </c>
      <c r="K154" s="18" t="str">
        <f t="shared" si="115"/>
        <v/>
      </c>
      <c r="L154" s="18" t="str">
        <f t="shared" si="115"/>
        <v/>
      </c>
      <c r="M154" s="18" t="str">
        <f t="shared" si="115"/>
        <v/>
      </c>
      <c r="N154" s="18" t="str">
        <f t="shared" si="115"/>
        <v/>
      </c>
      <c r="O154" s="18" t="str">
        <f t="shared" si="115"/>
        <v/>
      </c>
      <c r="P154" s="18" t="str">
        <f t="shared" si="115"/>
        <v/>
      </c>
      <c r="Q154" s="18" t="str">
        <f t="shared" si="115"/>
        <v/>
      </c>
      <c r="R154" s="18"/>
      <c r="S154" s="12"/>
      <c r="T154" s="2"/>
      <c r="U154" s="2"/>
      <c r="V154" s="2"/>
      <c r="W154" s="2"/>
      <c r="X154" s="2"/>
      <c r="Y154" s="195"/>
      <c r="Z154" s="2"/>
      <c r="AA154" s="2"/>
      <c r="AB154" s="2"/>
      <c r="AC154" s="196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</row>
    <row r="155" spans="1:54" x14ac:dyDescent="0.35">
      <c r="A155" s="182"/>
      <c r="B155" s="77">
        <v>7</v>
      </c>
      <c r="C155" s="20" t="str">
        <f t="shared" si="114"/>
        <v/>
      </c>
      <c r="D155" s="20" t="str">
        <f t="shared" si="116"/>
        <v/>
      </c>
      <c r="E155" s="155" t="s">
        <v>296</v>
      </c>
      <c r="F155" s="146">
        <f>Decsheets!$V$11</f>
        <v>0</v>
      </c>
      <c r="G155" s="2"/>
      <c r="H155" s="12"/>
      <c r="I155" s="22"/>
      <c r="J155" s="18" t="str">
        <f t="shared" si="115"/>
        <v/>
      </c>
      <c r="K155" s="18" t="str">
        <f t="shared" si="115"/>
        <v/>
      </c>
      <c r="L155" s="18" t="str">
        <f t="shared" si="115"/>
        <v/>
      </c>
      <c r="M155" s="18" t="str">
        <f t="shared" si="115"/>
        <v/>
      </c>
      <c r="N155" s="18" t="str">
        <f t="shared" si="115"/>
        <v/>
      </c>
      <c r="O155" s="18" t="str">
        <f t="shared" si="115"/>
        <v/>
      </c>
      <c r="P155" s="18" t="str">
        <f t="shared" si="115"/>
        <v/>
      </c>
      <c r="Q155" s="18" t="str">
        <f t="shared" si="115"/>
        <v/>
      </c>
      <c r="R155" s="18">
        <f>SUM(Decsheets!$V$5:$V$12)-(SUM(J149:P155))</f>
        <v>6</v>
      </c>
      <c r="S155" s="12"/>
      <c r="T155" s="2"/>
      <c r="U155" s="2"/>
      <c r="V155" s="2"/>
      <c r="W155" s="2"/>
      <c r="X155" s="2"/>
      <c r="Y155" s="195"/>
      <c r="Z155" s="2"/>
      <c r="AA155" s="2"/>
      <c r="AB155" s="2"/>
      <c r="AC155" s="196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</row>
    <row r="156" spans="1:54" x14ac:dyDescent="0.35">
      <c r="A156" s="184" t="s">
        <v>9</v>
      </c>
      <c r="B156" s="76"/>
      <c r="C156" s="23" t="s">
        <v>77</v>
      </c>
      <c r="D156" s="26"/>
      <c r="E156" s="186"/>
      <c r="F156" s="144"/>
      <c r="G156" s="2"/>
      <c r="H156" s="12"/>
      <c r="I156" s="12"/>
      <c r="J156" s="18"/>
      <c r="K156" s="18"/>
      <c r="L156" s="18"/>
      <c r="M156" s="18"/>
      <c r="N156" s="18"/>
      <c r="O156" s="18"/>
      <c r="P156" s="18"/>
      <c r="Q156" s="18"/>
      <c r="R156" s="18"/>
      <c r="S156" s="12" t="s">
        <v>40</v>
      </c>
      <c r="T156" s="2"/>
      <c r="U156" s="2"/>
      <c r="V156" s="2"/>
      <c r="W156" s="2"/>
      <c r="X156" s="2"/>
      <c r="Y156" s="195"/>
      <c r="Z156" s="2"/>
      <c r="AA156" s="2"/>
      <c r="AB156" s="2"/>
      <c r="AC156" s="196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</row>
    <row r="157" spans="1:54" x14ac:dyDescent="0.35">
      <c r="A157" s="182" t="s">
        <v>432</v>
      </c>
      <c r="B157" s="77">
        <v>1</v>
      </c>
      <c r="C157" s="20" t="str">
        <f t="shared" ref="C157:C163" si="117">IF(A157="","",VLOOKUP($A$156,IF(LEN(A157)=2,U17MB,U17MA),VLOOKUP(LEFT(A157,1),club,6,FALSE),FALSE))</f>
        <v>James Deayn</v>
      </c>
      <c r="D157" s="20" t="str">
        <f t="shared" ref="D157:D213" si="118">IF(A157="","",VLOOKUP(LEFT(A157,1),club,2,FALSE))</f>
        <v>Dacorum &amp; T</v>
      </c>
      <c r="E157" s="155">
        <v>11.05</v>
      </c>
      <c r="F157" s="146">
        <f>Decsheets!$V$5</f>
        <v>6</v>
      </c>
      <c r="G157" s="2"/>
      <c r="H157" s="12"/>
      <c r="I157" s="22"/>
      <c r="J157" s="18" t="str">
        <f t="shared" ref="J157:Q163" si="119">IF($A157="","",IF(LEFT($A157,1)=J$12,$F157,""))</f>
        <v/>
      </c>
      <c r="K157" s="18" t="str">
        <f t="shared" si="119"/>
        <v/>
      </c>
      <c r="L157" s="18" t="str">
        <f t="shared" si="119"/>
        <v/>
      </c>
      <c r="M157" s="18">
        <f t="shared" si="119"/>
        <v>6</v>
      </c>
      <c r="N157" s="18" t="str">
        <f t="shared" si="119"/>
        <v/>
      </c>
      <c r="O157" s="18" t="str">
        <f t="shared" si="119"/>
        <v/>
      </c>
      <c r="P157" s="18" t="str">
        <f t="shared" si="119"/>
        <v/>
      </c>
      <c r="Q157" s="18" t="str">
        <f t="shared" si="119"/>
        <v/>
      </c>
      <c r="R157" s="18"/>
      <c r="S157" s="12"/>
      <c r="T157" s="2"/>
      <c r="U157" s="2"/>
      <c r="V157" s="2"/>
      <c r="W157" s="2"/>
      <c r="X157" s="2"/>
      <c r="Y157" s="195"/>
      <c r="Z157" s="2"/>
      <c r="AA157" s="2"/>
      <c r="AB157" s="2"/>
      <c r="AC157" s="196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</row>
    <row r="158" spans="1:54" x14ac:dyDescent="0.35">
      <c r="A158" s="182"/>
      <c r="B158" s="77">
        <v>2</v>
      </c>
      <c r="C158" s="20" t="str">
        <f t="shared" si="117"/>
        <v/>
      </c>
      <c r="D158" s="20" t="str">
        <f t="shared" si="118"/>
        <v/>
      </c>
      <c r="E158" s="155" t="s">
        <v>296</v>
      </c>
      <c r="F158" s="146">
        <f>Decsheets!$V$6</f>
        <v>5</v>
      </c>
      <c r="G158" s="2"/>
      <c r="H158" s="12"/>
      <c r="I158" s="22"/>
      <c r="J158" s="18" t="str">
        <f t="shared" si="119"/>
        <v/>
      </c>
      <c r="K158" s="18" t="str">
        <f t="shared" si="119"/>
        <v/>
      </c>
      <c r="L158" s="18" t="str">
        <f t="shared" si="119"/>
        <v/>
      </c>
      <c r="M158" s="18" t="str">
        <f t="shared" si="119"/>
        <v/>
      </c>
      <c r="N158" s="18" t="str">
        <f t="shared" si="119"/>
        <v/>
      </c>
      <c r="O158" s="18" t="str">
        <f t="shared" si="119"/>
        <v/>
      </c>
      <c r="P158" s="18" t="str">
        <f t="shared" si="119"/>
        <v/>
      </c>
      <c r="Q158" s="18" t="str">
        <f t="shared" si="119"/>
        <v/>
      </c>
      <c r="R158" s="18"/>
      <c r="S158" s="12"/>
      <c r="T158" s="2"/>
      <c r="U158" s="2"/>
      <c r="V158" s="2"/>
      <c r="W158" s="2"/>
      <c r="X158" s="2"/>
      <c r="Y158" s="195"/>
      <c r="Z158" s="2"/>
      <c r="AA158" s="2"/>
      <c r="AB158" s="2"/>
      <c r="AC158" s="196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</row>
    <row r="159" spans="1:54" x14ac:dyDescent="0.35">
      <c r="A159" s="182"/>
      <c r="B159" s="77">
        <v>3</v>
      </c>
      <c r="C159" s="20" t="str">
        <f t="shared" si="117"/>
        <v/>
      </c>
      <c r="D159" s="20" t="str">
        <f t="shared" si="118"/>
        <v/>
      </c>
      <c r="E159" s="155" t="s">
        <v>296</v>
      </c>
      <c r="F159" s="146">
        <f>Decsheets!$V$7</f>
        <v>4</v>
      </c>
      <c r="G159" s="2"/>
      <c r="H159" s="12"/>
      <c r="I159" s="22"/>
      <c r="J159" s="18" t="str">
        <f t="shared" si="119"/>
        <v/>
      </c>
      <c r="K159" s="18" t="str">
        <f t="shared" si="119"/>
        <v/>
      </c>
      <c r="L159" s="18" t="str">
        <f t="shared" si="119"/>
        <v/>
      </c>
      <c r="M159" s="18" t="str">
        <f t="shared" si="119"/>
        <v/>
      </c>
      <c r="N159" s="18" t="str">
        <f t="shared" si="119"/>
        <v/>
      </c>
      <c r="O159" s="18" t="str">
        <f t="shared" si="119"/>
        <v/>
      </c>
      <c r="P159" s="18" t="str">
        <f t="shared" si="119"/>
        <v/>
      </c>
      <c r="Q159" s="18" t="str">
        <f t="shared" si="119"/>
        <v/>
      </c>
      <c r="R159" s="18"/>
      <c r="S159" s="12"/>
      <c r="T159" s="2"/>
      <c r="U159" s="2"/>
      <c r="V159" s="2"/>
      <c r="W159" s="2"/>
      <c r="X159" s="2"/>
      <c r="Y159" s="195"/>
      <c r="Z159" s="2"/>
      <c r="AA159" s="2"/>
      <c r="AB159" s="2"/>
      <c r="AC159" s="196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</row>
    <row r="160" spans="1:54" x14ac:dyDescent="0.35">
      <c r="A160" s="182"/>
      <c r="B160" s="77" t="s">
        <v>23</v>
      </c>
      <c r="C160" s="20" t="str">
        <f t="shared" si="117"/>
        <v/>
      </c>
      <c r="D160" s="20" t="str">
        <f t="shared" si="118"/>
        <v/>
      </c>
      <c r="E160" s="155" t="s">
        <v>296</v>
      </c>
      <c r="F160" s="146">
        <f>Decsheets!$V$8</f>
        <v>3</v>
      </c>
      <c r="G160" s="2"/>
      <c r="H160" s="12"/>
      <c r="I160" s="22"/>
      <c r="J160" s="18" t="str">
        <f t="shared" si="119"/>
        <v/>
      </c>
      <c r="K160" s="18" t="str">
        <f t="shared" si="119"/>
        <v/>
      </c>
      <c r="L160" s="18" t="str">
        <f t="shared" si="119"/>
        <v/>
      </c>
      <c r="M160" s="18" t="str">
        <f t="shared" si="119"/>
        <v/>
      </c>
      <c r="N160" s="18" t="str">
        <f t="shared" si="119"/>
        <v/>
      </c>
      <c r="O160" s="18" t="str">
        <f t="shared" si="119"/>
        <v/>
      </c>
      <c r="P160" s="18" t="str">
        <f t="shared" si="119"/>
        <v/>
      </c>
      <c r="Q160" s="18" t="str">
        <f t="shared" si="119"/>
        <v/>
      </c>
      <c r="R160" s="18"/>
      <c r="S160" s="12"/>
      <c r="T160" s="2"/>
      <c r="U160" s="2"/>
      <c r="V160" s="2"/>
      <c r="W160" s="2"/>
      <c r="X160" s="2"/>
      <c r="Y160" s="195"/>
      <c r="Z160" s="2"/>
      <c r="AA160" s="2"/>
      <c r="AB160" s="2"/>
      <c r="AC160" s="196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</row>
    <row r="161" spans="1:54" x14ac:dyDescent="0.35">
      <c r="A161" s="182"/>
      <c r="B161" s="77" t="s">
        <v>24</v>
      </c>
      <c r="C161" s="20" t="str">
        <f t="shared" si="117"/>
        <v/>
      </c>
      <c r="D161" s="20" t="str">
        <f t="shared" si="118"/>
        <v/>
      </c>
      <c r="E161" s="155" t="s">
        <v>296</v>
      </c>
      <c r="F161" s="146">
        <f>Decsheets!$V$9</f>
        <v>2</v>
      </c>
      <c r="G161" s="2"/>
      <c r="H161" s="12"/>
      <c r="I161" s="22"/>
      <c r="J161" s="18" t="str">
        <f t="shared" si="119"/>
        <v/>
      </c>
      <c r="K161" s="18" t="str">
        <f t="shared" si="119"/>
        <v/>
      </c>
      <c r="L161" s="18" t="str">
        <f t="shared" si="119"/>
        <v/>
      </c>
      <c r="M161" s="18" t="str">
        <f t="shared" si="119"/>
        <v/>
      </c>
      <c r="N161" s="18" t="str">
        <f t="shared" si="119"/>
        <v/>
      </c>
      <c r="O161" s="18" t="str">
        <f t="shared" si="119"/>
        <v/>
      </c>
      <c r="P161" s="18" t="str">
        <f t="shared" si="119"/>
        <v/>
      </c>
      <c r="Q161" s="18" t="str">
        <f t="shared" si="119"/>
        <v/>
      </c>
      <c r="R161" s="18"/>
      <c r="S161" s="12"/>
      <c r="T161" s="2"/>
      <c r="U161" s="2"/>
      <c r="V161" s="2"/>
      <c r="W161" s="2"/>
      <c r="X161" s="2"/>
      <c r="Y161" s="195"/>
      <c r="Z161" s="2"/>
      <c r="AA161" s="2"/>
      <c r="AB161" s="2"/>
      <c r="AC161" s="196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</row>
    <row r="162" spans="1:54" x14ac:dyDescent="0.35">
      <c r="A162" s="182"/>
      <c r="B162" s="77" t="s">
        <v>25</v>
      </c>
      <c r="C162" s="20" t="str">
        <f t="shared" si="117"/>
        <v/>
      </c>
      <c r="D162" s="20" t="str">
        <f t="shared" si="118"/>
        <v/>
      </c>
      <c r="E162" s="155" t="s">
        <v>296</v>
      </c>
      <c r="F162" s="146">
        <f>Decsheets!$V$10</f>
        <v>1</v>
      </c>
      <c r="G162" s="2"/>
      <c r="H162" s="12"/>
      <c r="I162" s="22"/>
      <c r="J162" s="18" t="str">
        <f t="shared" si="119"/>
        <v/>
      </c>
      <c r="K162" s="18" t="str">
        <f t="shared" si="119"/>
        <v/>
      </c>
      <c r="L162" s="18" t="str">
        <f t="shared" si="119"/>
        <v/>
      </c>
      <c r="M162" s="18" t="str">
        <f t="shared" si="119"/>
        <v/>
      </c>
      <c r="N162" s="18" t="str">
        <f t="shared" si="119"/>
        <v/>
      </c>
      <c r="O162" s="18" t="str">
        <f t="shared" si="119"/>
        <v/>
      </c>
      <c r="P162" s="18" t="str">
        <f t="shared" si="119"/>
        <v/>
      </c>
      <c r="Q162" s="18" t="str">
        <f t="shared" si="119"/>
        <v/>
      </c>
      <c r="R162" s="18"/>
      <c r="S162" s="12"/>
      <c r="T162" s="2"/>
      <c r="U162" s="2"/>
      <c r="V162" s="2"/>
      <c r="W162" s="2"/>
      <c r="X162" s="2"/>
      <c r="Y162" s="195"/>
      <c r="Z162" s="2"/>
      <c r="AA162" s="2"/>
      <c r="AB162" s="2"/>
      <c r="AC162" s="196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</row>
    <row r="163" spans="1:54" x14ac:dyDescent="0.35">
      <c r="A163" s="182"/>
      <c r="B163" s="77">
        <v>7</v>
      </c>
      <c r="C163" s="20" t="str">
        <f t="shared" si="117"/>
        <v/>
      </c>
      <c r="D163" s="20" t="str">
        <f t="shared" si="118"/>
        <v/>
      </c>
      <c r="E163" s="155" t="s">
        <v>296</v>
      </c>
      <c r="F163" s="146">
        <f>Decsheets!$V$11</f>
        <v>0</v>
      </c>
      <c r="G163" s="2"/>
      <c r="H163" s="12"/>
      <c r="I163" s="22"/>
      <c r="J163" s="18" t="str">
        <f t="shared" si="119"/>
        <v/>
      </c>
      <c r="K163" s="18" t="str">
        <f t="shared" si="119"/>
        <v/>
      </c>
      <c r="L163" s="18" t="str">
        <f t="shared" si="119"/>
        <v/>
      </c>
      <c r="M163" s="18" t="str">
        <f t="shared" si="119"/>
        <v/>
      </c>
      <c r="N163" s="18" t="str">
        <f t="shared" si="119"/>
        <v/>
      </c>
      <c r="O163" s="18" t="str">
        <f t="shared" si="119"/>
        <v/>
      </c>
      <c r="P163" s="18" t="str">
        <f t="shared" si="119"/>
        <v/>
      </c>
      <c r="Q163" s="18" t="str">
        <f t="shared" si="119"/>
        <v/>
      </c>
      <c r="R163" s="18">
        <f>SUM(Decsheets!$V$5:$V$12)-(SUM(J157:P163))</f>
        <v>15</v>
      </c>
      <c r="S163" s="12"/>
      <c r="T163" s="2"/>
      <c r="U163" s="2"/>
      <c r="V163" s="2"/>
      <c r="W163" s="2"/>
      <c r="X163" s="2"/>
      <c r="Y163" s="195"/>
      <c r="Z163" s="2"/>
      <c r="AA163" s="2"/>
      <c r="AB163" s="2"/>
      <c r="AC163" s="196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</row>
    <row r="164" spans="1:54" x14ac:dyDescent="0.35">
      <c r="A164" s="184" t="s">
        <v>10</v>
      </c>
      <c r="B164" s="76"/>
      <c r="C164" s="23" t="s">
        <v>78</v>
      </c>
      <c r="D164" s="26"/>
      <c r="E164" s="186"/>
      <c r="F164" s="144"/>
      <c r="G164" s="12"/>
      <c r="H164" s="12"/>
      <c r="I164" s="12"/>
      <c r="J164" s="18"/>
      <c r="K164" s="18"/>
      <c r="L164" s="18"/>
      <c r="M164" s="18"/>
      <c r="N164" s="18"/>
      <c r="O164" s="18"/>
      <c r="P164" s="18"/>
      <c r="Q164" s="18"/>
      <c r="R164" s="18"/>
      <c r="S164" s="12" t="s">
        <v>41</v>
      </c>
      <c r="T164" s="2"/>
      <c r="U164" s="2"/>
      <c r="V164" s="2"/>
      <c r="W164" s="2"/>
      <c r="X164" s="2"/>
      <c r="Y164" s="195"/>
      <c r="Z164" s="2"/>
      <c r="AA164" s="2"/>
      <c r="AB164" s="2"/>
      <c r="AC164" s="196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</row>
    <row r="165" spans="1:54" x14ac:dyDescent="0.35">
      <c r="A165" s="182" t="s">
        <v>432</v>
      </c>
      <c r="B165" s="77">
        <v>1</v>
      </c>
      <c r="C165" s="20" t="str">
        <f t="shared" ref="C165:C171" si="120">IF(A165="","",VLOOKUP($A$164,IF(LEN(A165)=2,U17MB,U17MA),VLOOKUP(LEFT(A165,1),club,6,FALSE),FALSE))</f>
        <v>Alex Jackson</v>
      </c>
      <c r="D165" s="20" t="str">
        <f t="shared" si="118"/>
        <v>Dacorum &amp; T</v>
      </c>
      <c r="E165" s="155">
        <v>10.4</v>
      </c>
      <c r="F165" s="146">
        <f>Decsheets!$V$5</f>
        <v>6</v>
      </c>
      <c r="G165" s="12"/>
      <c r="H165" s="12"/>
      <c r="I165" s="22"/>
      <c r="J165" s="18" t="str">
        <f t="shared" ref="J165:Q171" si="121">IF($A165="","",IF(LEFT($A165,1)=J$12,$F165,""))</f>
        <v/>
      </c>
      <c r="K165" s="18" t="str">
        <f t="shared" si="121"/>
        <v/>
      </c>
      <c r="L165" s="18" t="str">
        <f t="shared" si="121"/>
        <v/>
      </c>
      <c r="M165" s="18">
        <f t="shared" si="121"/>
        <v>6</v>
      </c>
      <c r="N165" s="18" t="str">
        <f t="shared" si="121"/>
        <v/>
      </c>
      <c r="O165" s="18" t="str">
        <f t="shared" si="121"/>
        <v/>
      </c>
      <c r="P165" s="18" t="str">
        <f t="shared" si="121"/>
        <v/>
      </c>
      <c r="Q165" s="18" t="str">
        <f t="shared" si="121"/>
        <v/>
      </c>
      <c r="R165" s="18"/>
      <c r="S165" s="12"/>
      <c r="T165" s="2"/>
      <c r="U165" s="2"/>
      <c r="V165" s="2"/>
      <c r="W165" s="2"/>
      <c r="X165" s="2"/>
      <c r="Y165" s="195"/>
      <c r="Z165" s="2"/>
      <c r="AA165" s="2"/>
      <c r="AB165" s="2"/>
      <c r="AC165" s="196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</row>
    <row r="166" spans="1:54" x14ac:dyDescent="0.35">
      <c r="A166" s="182" t="s">
        <v>434</v>
      </c>
      <c r="B166" s="77">
        <v>2</v>
      </c>
      <c r="C166" s="20" t="str">
        <f t="shared" si="120"/>
        <v>Bryan Ogbeor</v>
      </c>
      <c r="D166" s="20" t="str">
        <f t="shared" si="118"/>
        <v>Shaftesbury</v>
      </c>
      <c r="E166" s="155">
        <v>8.07</v>
      </c>
      <c r="F166" s="146">
        <f>Decsheets!$V$6</f>
        <v>5</v>
      </c>
      <c r="G166" s="12"/>
      <c r="H166" s="12"/>
      <c r="I166" s="22"/>
      <c r="J166" s="18" t="str">
        <f t="shared" si="121"/>
        <v/>
      </c>
      <c r="K166" s="18" t="str">
        <f t="shared" si="121"/>
        <v/>
      </c>
      <c r="L166" s="18" t="str">
        <f t="shared" si="121"/>
        <v/>
      </c>
      <c r="M166" s="18" t="str">
        <f t="shared" si="121"/>
        <v/>
      </c>
      <c r="N166" s="18">
        <f t="shared" si="121"/>
        <v>5</v>
      </c>
      <c r="O166" s="18" t="str">
        <f t="shared" si="121"/>
        <v/>
      </c>
      <c r="P166" s="18" t="str">
        <f t="shared" si="121"/>
        <v/>
      </c>
      <c r="Q166" s="18" t="str">
        <f t="shared" si="121"/>
        <v/>
      </c>
      <c r="R166" s="18"/>
      <c r="S166" s="12"/>
      <c r="T166" s="2"/>
      <c r="U166" s="2"/>
      <c r="V166" s="2"/>
      <c r="W166" s="2"/>
      <c r="X166" s="2"/>
      <c r="Y166" s="195"/>
      <c r="Z166" s="2"/>
      <c r="AA166" s="2"/>
      <c r="AB166" s="2"/>
      <c r="AC166" s="196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</row>
    <row r="167" spans="1:54" x14ac:dyDescent="0.35">
      <c r="A167" s="182"/>
      <c r="B167" s="77">
        <v>3</v>
      </c>
      <c r="C167" s="20" t="str">
        <f t="shared" si="120"/>
        <v/>
      </c>
      <c r="D167" s="20" t="str">
        <f t="shared" si="118"/>
        <v/>
      </c>
      <c r="E167" s="155" t="s">
        <v>296</v>
      </c>
      <c r="F167" s="146">
        <f>Decsheets!$V$7</f>
        <v>4</v>
      </c>
      <c r="G167" s="12"/>
      <c r="H167" s="12"/>
      <c r="I167" s="22"/>
      <c r="J167" s="18" t="str">
        <f t="shared" si="121"/>
        <v/>
      </c>
      <c r="K167" s="18" t="str">
        <f t="shared" si="121"/>
        <v/>
      </c>
      <c r="L167" s="18" t="str">
        <f t="shared" si="121"/>
        <v/>
      </c>
      <c r="M167" s="18" t="str">
        <f t="shared" si="121"/>
        <v/>
      </c>
      <c r="N167" s="18" t="str">
        <f t="shared" si="121"/>
        <v/>
      </c>
      <c r="O167" s="18" t="str">
        <f t="shared" si="121"/>
        <v/>
      </c>
      <c r="P167" s="18" t="str">
        <f t="shared" si="121"/>
        <v/>
      </c>
      <c r="Q167" s="18" t="str">
        <f t="shared" si="121"/>
        <v/>
      </c>
      <c r="R167" s="18"/>
      <c r="S167" s="12"/>
      <c r="T167" s="2"/>
      <c r="U167" s="2"/>
      <c r="V167" s="2"/>
      <c r="W167" s="2"/>
      <c r="X167" s="2"/>
      <c r="Y167" s="195"/>
      <c r="Z167" s="2"/>
      <c r="AA167" s="2"/>
      <c r="AB167" s="2"/>
      <c r="AC167" s="196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</row>
    <row r="168" spans="1:54" x14ac:dyDescent="0.35">
      <c r="A168" s="182"/>
      <c r="B168" s="77" t="s">
        <v>23</v>
      </c>
      <c r="C168" s="20" t="str">
        <f t="shared" si="120"/>
        <v/>
      </c>
      <c r="D168" s="20" t="str">
        <f t="shared" si="118"/>
        <v/>
      </c>
      <c r="E168" s="155" t="s">
        <v>296</v>
      </c>
      <c r="F168" s="146">
        <f>Decsheets!$V$8</f>
        <v>3</v>
      </c>
      <c r="G168" s="12"/>
      <c r="H168" s="12"/>
      <c r="I168" s="22"/>
      <c r="J168" s="18" t="str">
        <f t="shared" si="121"/>
        <v/>
      </c>
      <c r="K168" s="18" t="str">
        <f t="shared" si="121"/>
        <v/>
      </c>
      <c r="L168" s="18" t="str">
        <f t="shared" si="121"/>
        <v/>
      </c>
      <c r="M168" s="18" t="str">
        <f t="shared" si="121"/>
        <v/>
      </c>
      <c r="N168" s="18" t="str">
        <f t="shared" si="121"/>
        <v/>
      </c>
      <c r="O168" s="18" t="str">
        <f t="shared" si="121"/>
        <v/>
      </c>
      <c r="P168" s="18" t="str">
        <f t="shared" si="121"/>
        <v/>
      </c>
      <c r="Q168" s="18" t="str">
        <f t="shared" si="121"/>
        <v/>
      </c>
      <c r="R168" s="18"/>
      <c r="S168" s="12"/>
      <c r="T168" s="2"/>
      <c r="U168" s="2"/>
      <c r="V168" s="2"/>
      <c r="W168" s="2"/>
      <c r="X168" s="2"/>
      <c r="Y168" s="195"/>
      <c r="Z168" s="2"/>
      <c r="AA168" s="2"/>
      <c r="AB168" s="2"/>
      <c r="AC168" s="196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</row>
    <row r="169" spans="1:54" x14ac:dyDescent="0.35">
      <c r="A169" s="182"/>
      <c r="B169" s="77" t="s">
        <v>24</v>
      </c>
      <c r="C169" s="20" t="str">
        <f t="shared" si="120"/>
        <v/>
      </c>
      <c r="D169" s="20" t="str">
        <f t="shared" si="118"/>
        <v/>
      </c>
      <c r="E169" s="155" t="s">
        <v>296</v>
      </c>
      <c r="F169" s="146">
        <f>Decsheets!$V$9</f>
        <v>2</v>
      </c>
      <c r="G169" s="12"/>
      <c r="H169" s="12"/>
      <c r="I169" s="22"/>
      <c r="J169" s="18" t="str">
        <f t="shared" si="121"/>
        <v/>
      </c>
      <c r="K169" s="18" t="str">
        <f t="shared" si="121"/>
        <v/>
      </c>
      <c r="L169" s="18" t="str">
        <f t="shared" si="121"/>
        <v/>
      </c>
      <c r="M169" s="18" t="str">
        <f t="shared" si="121"/>
        <v/>
      </c>
      <c r="N169" s="18" t="str">
        <f t="shared" si="121"/>
        <v/>
      </c>
      <c r="O169" s="18" t="str">
        <f t="shared" si="121"/>
        <v/>
      </c>
      <c r="P169" s="18" t="str">
        <f t="shared" si="121"/>
        <v/>
      </c>
      <c r="Q169" s="18" t="str">
        <f t="shared" si="121"/>
        <v/>
      </c>
      <c r="R169" s="18"/>
      <c r="S169" s="12"/>
      <c r="T169" s="2"/>
      <c r="U169" s="2"/>
      <c r="V169" s="2"/>
      <c r="W169" s="2"/>
      <c r="X169" s="2"/>
      <c r="Y169" s="195"/>
      <c r="Z169" s="2"/>
      <c r="AA169" s="2"/>
      <c r="AB169" s="2"/>
      <c r="AC169" s="196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</row>
    <row r="170" spans="1:54" x14ac:dyDescent="0.35">
      <c r="A170" s="182"/>
      <c r="B170" s="77" t="s">
        <v>25</v>
      </c>
      <c r="C170" s="20" t="str">
        <f t="shared" si="120"/>
        <v/>
      </c>
      <c r="D170" s="20" t="str">
        <f t="shared" si="118"/>
        <v/>
      </c>
      <c r="E170" s="155" t="s">
        <v>296</v>
      </c>
      <c r="F170" s="146">
        <f>Decsheets!$V$10</f>
        <v>1</v>
      </c>
      <c r="G170" s="12"/>
      <c r="H170" s="12"/>
      <c r="I170" s="22"/>
      <c r="J170" s="18" t="str">
        <f t="shared" si="121"/>
        <v/>
      </c>
      <c r="K170" s="18" t="str">
        <f t="shared" si="121"/>
        <v/>
      </c>
      <c r="L170" s="18" t="str">
        <f t="shared" si="121"/>
        <v/>
      </c>
      <c r="M170" s="18" t="str">
        <f t="shared" si="121"/>
        <v/>
      </c>
      <c r="N170" s="18" t="str">
        <f t="shared" si="121"/>
        <v/>
      </c>
      <c r="O170" s="18" t="str">
        <f t="shared" si="121"/>
        <v/>
      </c>
      <c r="P170" s="18" t="str">
        <f t="shared" si="121"/>
        <v/>
      </c>
      <c r="Q170" s="18" t="str">
        <f t="shared" si="121"/>
        <v/>
      </c>
      <c r="R170" s="18"/>
      <c r="S170" s="12"/>
      <c r="T170" s="2"/>
      <c r="U170" s="2"/>
      <c r="V170" s="2"/>
      <c r="W170" s="2"/>
      <c r="X170" s="2"/>
      <c r="Y170" s="195"/>
      <c r="Z170" s="2"/>
      <c r="AA170" s="2"/>
      <c r="AB170" s="2"/>
      <c r="AC170" s="196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</row>
    <row r="171" spans="1:54" x14ac:dyDescent="0.35">
      <c r="A171" s="182"/>
      <c r="B171" s="77">
        <v>7</v>
      </c>
      <c r="C171" s="20" t="str">
        <f t="shared" si="120"/>
        <v/>
      </c>
      <c r="D171" s="20" t="str">
        <f t="shared" si="118"/>
        <v/>
      </c>
      <c r="E171" s="155" t="s">
        <v>296</v>
      </c>
      <c r="F171" s="146">
        <f>Decsheets!$V$11</f>
        <v>0</v>
      </c>
      <c r="G171" s="12"/>
      <c r="H171" s="12"/>
      <c r="I171" s="22"/>
      <c r="J171" s="18" t="str">
        <f t="shared" si="121"/>
        <v/>
      </c>
      <c r="K171" s="18" t="str">
        <f t="shared" si="121"/>
        <v/>
      </c>
      <c r="L171" s="18" t="str">
        <f t="shared" si="121"/>
        <v/>
      </c>
      <c r="M171" s="18" t="str">
        <f t="shared" si="121"/>
        <v/>
      </c>
      <c r="N171" s="18" t="str">
        <f t="shared" si="121"/>
        <v/>
      </c>
      <c r="O171" s="18" t="str">
        <f t="shared" si="121"/>
        <v/>
      </c>
      <c r="P171" s="18" t="str">
        <f t="shared" si="121"/>
        <v/>
      </c>
      <c r="Q171" s="18" t="str">
        <f t="shared" si="121"/>
        <v/>
      </c>
      <c r="R171" s="18">
        <f>SUM(Decsheets!$V$5:$V$12)-(SUM(J165:P171))</f>
        <v>10</v>
      </c>
      <c r="S171" s="12"/>
      <c r="T171" s="2"/>
      <c r="U171" s="2"/>
      <c r="V171" s="2"/>
      <c r="W171" s="2"/>
      <c r="X171" s="2"/>
      <c r="Y171" s="195"/>
      <c r="Z171" s="2"/>
      <c r="AA171" s="2"/>
      <c r="AB171" s="2"/>
      <c r="AC171" s="196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</row>
    <row r="172" spans="1:54" x14ac:dyDescent="0.35">
      <c r="A172" s="184" t="s">
        <v>10</v>
      </c>
      <c r="B172" s="76"/>
      <c r="C172" s="23" t="s">
        <v>79</v>
      </c>
      <c r="D172" s="26"/>
      <c r="E172" s="186"/>
      <c r="F172" s="144"/>
      <c r="G172" s="12"/>
      <c r="H172" s="12"/>
      <c r="I172" s="12"/>
      <c r="J172" s="18"/>
      <c r="K172" s="18"/>
      <c r="L172" s="18"/>
      <c r="M172" s="18"/>
      <c r="N172" s="18"/>
      <c r="O172" s="18"/>
      <c r="P172" s="18"/>
      <c r="Q172" s="18"/>
      <c r="R172" s="18"/>
      <c r="S172" s="12" t="s">
        <v>42</v>
      </c>
      <c r="T172" s="2"/>
      <c r="U172" s="2"/>
      <c r="V172" s="2"/>
      <c r="W172" s="2"/>
      <c r="X172" s="2"/>
      <c r="Y172" s="195"/>
      <c r="Z172" s="2"/>
      <c r="AA172" s="2"/>
      <c r="AB172" s="2"/>
      <c r="AC172" s="196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</row>
    <row r="173" spans="1:54" x14ac:dyDescent="0.35">
      <c r="A173" s="182" t="s">
        <v>825</v>
      </c>
      <c r="B173" s="77">
        <v>1</v>
      </c>
      <c r="C173" s="20" t="str">
        <f t="shared" ref="C173:C179" si="122">IF(A173="","",VLOOKUP($A$172,IF(LEN(A173)=2,U17MB,U17MA),VLOOKUP(LEFT(A173,1),club,6,FALSE),FALSE))</f>
        <v>Joe McKeich</v>
      </c>
      <c r="D173" s="20" t="str">
        <f t="shared" si="118"/>
        <v>Dacorum &amp; T</v>
      </c>
      <c r="E173" s="155">
        <v>9.02</v>
      </c>
      <c r="F173" s="146">
        <f>Decsheets!$V$5</f>
        <v>6</v>
      </c>
      <c r="G173" s="12"/>
      <c r="H173" s="12"/>
      <c r="I173" s="22"/>
      <c r="J173" s="18" t="str">
        <f t="shared" ref="J173:Q179" si="123">IF($A173="","",IF(LEFT($A173,1)=J$12,$F173,""))</f>
        <v/>
      </c>
      <c r="K173" s="18" t="str">
        <f t="shared" si="123"/>
        <v/>
      </c>
      <c r="L173" s="18" t="str">
        <f t="shared" si="123"/>
        <v/>
      </c>
      <c r="M173" s="18">
        <f t="shared" si="123"/>
        <v>6</v>
      </c>
      <c r="N173" s="18" t="str">
        <f t="shared" si="123"/>
        <v/>
      </c>
      <c r="O173" s="18" t="str">
        <f t="shared" si="123"/>
        <v/>
      </c>
      <c r="P173" s="18" t="str">
        <f t="shared" si="123"/>
        <v/>
      </c>
      <c r="Q173" s="18" t="str">
        <f t="shared" si="123"/>
        <v/>
      </c>
      <c r="R173" s="18"/>
      <c r="S173" s="12"/>
      <c r="T173" s="2"/>
      <c r="U173" s="2"/>
      <c r="V173" s="2"/>
      <c r="W173" s="2"/>
      <c r="X173" s="2"/>
      <c r="Y173" s="195"/>
      <c r="Z173" s="2"/>
      <c r="AA173" s="2"/>
      <c r="AB173" s="2"/>
      <c r="AC173" s="196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</row>
    <row r="174" spans="1:54" x14ac:dyDescent="0.35">
      <c r="A174" s="182" t="s">
        <v>824</v>
      </c>
      <c r="B174" s="77">
        <v>2</v>
      </c>
      <c r="C174" s="20" t="str">
        <f t="shared" si="122"/>
        <v>Bradley Ukpetenan</v>
      </c>
      <c r="D174" s="20" t="str">
        <f t="shared" si="118"/>
        <v>Shaftesbury</v>
      </c>
      <c r="E174" s="155">
        <v>7.4</v>
      </c>
      <c r="F174" s="146">
        <f>Decsheets!$V$6</f>
        <v>5</v>
      </c>
      <c r="G174" s="12"/>
      <c r="H174" s="12"/>
      <c r="I174" s="22"/>
      <c r="J174" s="18" t="str">
        <f t="shared" si="123"/>
        <v/>
      </c>
      <c r="K174" s="18" t="str">
        <f t="shared" si="123"/>
        <v/>
      </c>
      <c r="L174" s="18" t="str">
        <f t="shared" si="123"/>
        <v/>
      </c>
      <c r="M174" s="18" t="str">
        <f t="shared" si="123"/>
        <v/>
      </c>
      <c r="N174" s="18">
        <f t="shared" si="123"/>
        <v>5</v>
      </c>
      <c r="O174" s="18" t="str">
        <f t="shared" si="123"/>
        <v/>
      </c>
      <c r="P174" s="18" t="str">
        <f t="shared" si="123"/>
        <v/>
      </c>
      <c r="Q174" s="18" t="str">
        <f t="shared" si="123"/>
        <v/>
      </c>
      <c r="R174" s="18"/>
      <c r="S174" s="12"/>
      <c r="T174" s="2"/>
      <c r="U174" s="2"/>
      <c r="V174" s="2"/>
      <c r="W174" s="2"/>
      <c r="X174" s="2"/>
      <c r="Y174" s="195"/>
      <c r="Z174" s="2"/>
      <c r="AA174" s="2"/>
      <c r="AB174" s="2"/>
      <c r="AC174" s="196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</row>
    <row r="175" spans="1:54" x14ac:dyDescent="0.35">
      <c r="A175" s="182"/>
      <c r="B175" s="77">
        <v>3</v>
      </c>
      <c r="C175" s="20" t="str">
        <f t="shared" si="122"/>
        <v/>
      </c>
      <c r="D175" s="20" t="str">
        <f t="shared" si="118"/>
        <v/>
      </c>
      <c r="E175" s="155" t="s">
        <v>296</v>
      </c>
      <c r="F175" s="146">
        <f>Decsheets!$V$7</f>
        <v>4</v>
      </c>
      <c r="G175" s="12"/>
      <c r="H175" s="12"/>
      <c r="I175" s="22"/>
      <c r="J175" s="18" t="str">
        <f t="shared" si="123"/>
        <v/>
      </c>
      <c r="K175" s="18" t="str">
        <f t="shared" si="123"/>
        <v/>
      </c>
      <c r="L175" s="18" t="str">
        <f t="shared" si="123"/>
        <v/>
      </c>
      <c r="M175" s="18" t="str">
        <f t="shared" si="123"/>
        <v/>
      </c>
      <c r="N175" s="18" t="str">
        <f t="shared" si="123"/>
        <v/>
      </c>
      <c r="O175" s="18" t="str">
        <f t="shared" si="123"/>
        <v/>
      </c>
      <c r="P175" s="18" t="str">
        <f t="shared" si="123"/>
        <v/>
      </c>
      <c r="Q175" s="18" t="str">
        <f t="shared" si="123"/>
        <v/>
      </c>
      <c r="R175" s="18"/>
      <c r="S175" s="12"/>
      <c r="T175" s="2"/>
      <c r="U175" s="2"/>
      <c r="V175" s="2"/>
      <c r="W175" s="2"/>
      <c r="X175" s="2"/>
      <c r="Y175" s="195"/>
      <c r="Z175" s="2"/>
      <c r="AA175" s="2"/>
      <c r="AB175" s="2"/>
      <c r="AC175" s="196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</row>
    <row r="176" spans="1:54" x14ac:dyDescent="0.35">
      <c r="A176" s="182"/>
      <c r="B176" s="77" t="s">
        <v>23</v>
      </c>
      <c r="C176" s="20" t="str">
        <f t="shared" si="122"/>
        <v/>
      </c>
      <c r="D176" s="20" t="str">
        <f t="shared" si="118"/>
        <v/>
      </c>
      <c r="E176" s="155" t="s">
        <v>296</v>
      </c>
      <c r="F176" s="146">
        <f>Decsheets!$V$8</f>
        <v>3</v>
      </c>
      <c r="G176" s="12"/>
      <c r="H176" s="12"/>
      <c r="I176" s="22"/>
      <c r="J176" s="18" t="str">
        <f t="shared" si="123"/>
        <v/>
      </c>
      <c r="K176" s="18" t="str">
        <f t="shared" si="123"/>
        <v/>
      </c>
      <c r="L176" s="18" t="str">
        <f t="shared" si="123"/>
        <v/>
      </c>
      <c r="M176" s="18" t="str">
        <f t="shared" si="123"/>
        <v/>
      </c>
      <c r="N176" s="18" t="str">
        <f t="shared" si="123"/>
        <v/>
      </c>
      <c r="O176" s="18" t="str">
        <f t="shared" si="123"/>
        <v/>
      </c>
      <c r="P176" s="18" t="str">
        <f t="shared" si="123"/>
        <v/>
      </c>
      <c r="Q176" s="18" t="str">
        <f t="shared" si="123"/>
        <v/>
      </c>
      <c r="R176" s="18"/>
      <c r="S176" s="12"/>
      <c r="T176" s="2"/>
      <c r="U176" s="2"/>
      <c r="V176" s="2"/>
      <c r="W176" s="2"/>
      <c r="X176" s="2"/>
      <c r="Y176" s="195"/>
      <c r="Z176" s="2"/>
      <c r="AA176" s="2"/>
      <c r="AB176" s="2"/>
      <c r="AC176" s="196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</row>
    <row r="177" spans="1:54" x14ac:dyDescent="0.35">
      <c r="A177" s="182"/>
      <c r="B177" s="77" t="s">
        <v>24</v>
      </c>
      <c r="C177" s="20" t="str">
        <f t="shared" si="122"/>
        <v/>
      </c>
      <c r="D177" s="20" t="str">
        <f t="shared" si="118"/>
        <v/>
      </c>
      <c r="E177" s="155" t="s">
        <v>296</v>
      </c>
      <c r="F177" s="146">
        <f>Decsheets!$V$9</f>
        <v>2</v>
      </c>
      <c r="G177" s="12"/>
      <c r="H177" s="12"/>
      <c r="I177" s="22"/>
      <c r="J177" s="18" t="str">
        <f t="shared" si="123"/>
        <v/>
      </c>
      <c r="K177" s="18" t="str">
        <f t="shared" si="123"/>
        <v/>
      </c>
      <c r="L177" s="18" t="str">
        <f t="shared" si="123"/>
        <v/>
      </c>
      <c r="M177" s="18" t="str">
        <f t="shared" si="123"/>
        <v/>
      </c>
      <c r="N177" s="18" t="str">
        <f t="shared" si="123"/>
        <v/>
      </c>
      <c r="O177" s="18" t="str">
        <f t="shared" si="123"/>
        <v/>
      </c>
      <c r="P177" s="18" t="str">
        <f t="shared" si="123"/>
        <v/>
      </c>
      <c r="Q177" s="18" t="str">
        <f t="shared" si="123"/>
        <v/>
      </c>
      <c r="R177" s="18"/>
      <c r="S177" s="12"/>
      <c r="T177" s="2"/>
      <c r="U177" s="2"/>
      <c r="V177" s="2"/>
      <c r="W177" s="2"/>
      <c r="X177" s="2"/>
      <c r="Y177" s="195"/>
      <c r="Z177" s="2"/>
      <c r="AA177" s="2"/>
      <c r="AB177" s="2"/>
      <c r="AC177" s="196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</row>
    <row r="178" spans="1:54" x14ac:dyDescent="0.35">
      <c r="A178" s="182"/>
      <c r="B178" s="77" t="s">
        <v>25</v>
      </c>
      <c r="C178" s="20" t="str">
        <f t="shared" si="122"/>
        <v/>
      </c>
      <c r="D178" s="20" t="str">
        <f t="shared" si="118"/>
        <v/>
      </c>
      <c r="E178" s="155" t="s">
        <v>296</v>
      </c>
      <c r="F178" s="146">
        <f>Decsheets!$V$10</f>
        <v>1</v>
      </c>
      <c r="G178" s="12"/>
      <c r="H178" s="12"/>
      <c r="I178" s="22"/>
      <c r="J178" s="18" t="str">
        <f t="shared" si="123"/>
        <v/>
      </c>
      <c r="K178" s="18" t="str">
        <f t="shared" si="123"/>
        <v/>
      </c>
      <c r="L178" s="18" t="str">
        <f t="shared" si="123"/>
        <v/>
      </c>
      <c r="M178" s="18" t="str">
        <f t="shared" si="123"/>
        <v/>
      </c>
      <c r="N178" s="18" t="str">
        <f t="shared" si="123"/>
        <v/>
      </c>
      <c r="O178" s="18" t="str">
        <f t="shared" si="123"/>
        <v/>
      </c>
      <c r="P178" s="18" t="str">
        <f t="shared" si="123"/>
        <v/>
      </c>
      <c r="Q178" s="18" t="str">
        <f t="shared" si="123"/>
        <v/>
      </c>
      <c r="R178" s="18"/>
      <c r="S178" s="12"/>
      <c r="T178" s="2"/>
      <c r="U178" s="2"/>
      <c r="V178" s="2"/>
      <c r="W178" s="2"/>
      <c r="X178" s="2"/>
      <c r="Y178" s="195"/>
      <c r="Z178" s="2"/>
      <c r="AA178" s="2"/>
      <c r="AB178" s="2"/>
      <c r="AC178" s="196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</row>
    <row r="179" spans="1:54" x14ac:dyDescent="0.35">
      <c r="A179" s="182"/>
      <c r="B179" s="77">
        <v>7</v>
      </c>
      <c r="C179" s="20" t="str">
        <f t="shared" si="122"/>
        <v/>
      </c>
      <c r="D179" s="20" t="str">
        <f t="shared" si="118"/>
        <v/>
      </c>
      <c r="E179" s="155" t="s">
        <v>296</v>
      </c>
      <c r="F179" s="146">
        <f>Decsheets!$V$11</f>
        <v>0</v>
      </c>
      <c r="G179" s="12"/>
      <c r="H179" s="12"/>
      <c r="I179" s="22"/>
      <c r="J179" s="18" t="str">
        <f t="shared" si="123"/>
        <v/>
      </c>
      <c r="K179" s="18" t="str">
        <f t="shared" si="123"/>
        <v/>
      </c>
      <c r="L179" s="18" t="str">
        <f t="shared" si="123"/>
        <v/>
      </c>
      <c r="M179" s="18" t="str">
        <f t="shared" si="123"/>
        <v/>
      </c>
      <c r="N179" s="18" t="str">
        <f t="shared" si="123"/>
        <v/>
      </c>
      <c r="O179" s="18" t="str">
        <f t="shared" si="123"/>
        <v/>
      </c>
      <c r="P179" s="18" t="str">
        <f t="shared" si="123"/>
        <v/>
      </c>
      <c r="Q179" s="18" t="str">
        <f t="shared" si="123"/>
        <v/>
      </c>
      <c r="R179" s="18">
        <f>SUM(Decsheets!$V$5:$V$12)-(SUM(J173:P179))</f>
        <v>10</v>
      </c>
      <c r="S179" s="12"/>
      <c r="T179" s="2"/>
      <c r="U179" s="2"/>
      <c r="V179" s="2"/>
      <c r="W179" s="2"/>
      <c r="X179" s="2"/>
      <c r="Y179" s="195"/>
      <c r="Z179" s="2"/>
      <c r="AA179" s="2"/>
      <c r="AB179" s="2"/>
      <c r="AC179" s="196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</row>
    <row r="180" spans="1:54" x14ac:dyDescent="0.35">
      <c r="A180" s="184" t="s">
        <v>11</v>
      </c>
      <c r="B180" s="76"/>
      <c r="C180" s="23" t="s">
        <v>80</v>
      </c>
      <c r="D180" s="26"/>
      <c r="E180" s="186"/>
      <c r="F180" s="144"/>
      <c r="G180" s="12"/>
      <c r="H180" s="12"/>
      <c r="I180" s="12"/>
      <c r="J180" s="18"/>
      <c r="K180" s="18"/>
      <c r="L180" s="18"/>
      <c r="M180" s="18"/>
      <c r="N180" s="18"/>
      <c r="O180" s="18"/>
      <c r="P180" s="18"/>
      <c r="Q180" s="18"/>
      <c r="R180" s="18"/>
      <c r="S180" s="12" t="s">
        <v>43</v>
      </c>
      <c r="T180" s="2"/>
      <c r="U180" s="2"/>
      <c r="V180" s="2"/>
      <c r="W180" s="2"/>
      <c r="X180" s="2"/>
      <c r="Y180" s="195"/>
      <c r="Z180" s="2"/>
      <c r="AA180" s="2"/>
      <c r="AB180" s="2"/>
      <c r="AC180" s="196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</row>
    <row r="181" spans="1:54" x14ac:dyDescent="0.35">
      <c r="A181" s="182" t="s">
        <v>432</v>
      </c>
      <c r="B181" s="77">
        <v>1</v>
      </c>
      <c r="C181" s="20" t="str">
        <f t="shared" ref="C181:C187" si="124">IF(A181="","",VLOOKUP($A$180,IF(LEN(A181)=2,U17MB,U17MA),VLOOKUP(LEFT(A181,1),club,6,FALSE),FALSE))</f>
        <v>Alex Jackson</v>
      </c>
      <c r="D181" s="20" t="str">
        <f t="shared" si="118"/>
        <v>Dacorum &amp; T</v>
      </c>
      <c r="E181" s="155">
        <v>38</v>
      </c>
      <c r="F181" s="146">
        <f>Decsheets!$V$5</f>
        <v>6</v>
      </c>
      <c r="G181" s="12"/>
      <c r="H181" s="12"/>
      <c r="I181" s="22"/>
      <c r="J181" s="18" t="str">
        <f t="shared" ref="J181:Q187" si="125">IF($A181="","",IF(LEFT($A181,1)=J$12,$F181,""))</f>
        <v/>
      </c>
      <c r="K181" s="18" t="str">
        <f t="shared" si="125"/>
        <v/>
      </c>
      <c r="L181" s="18" t="str">
        <f t="shared" si="125"/>
        <v/>
      </c>
      <c r="M181" s="18">
        <f t="shared" si="125"/>
        <v>6</v>
      </c>
      <c r="N181" s="18" t="str">
        <f t="shared" si="125"/>
        <v/>
      </c>
      <c r="O181" s="18" t="str">
        <f t="shared" si="125"/>
        <v/>
      </c>
      <c r="P181" s="18" t="str">
        <f t="shared" si="125"/>
        <v/>
      </c>
      <c r="Q181" s="18" t="str">
        <f t="shared" si="125"/>
        <v/>
      </c>
      <c r="R181" s="18"/>
      <c r="S181" s="12"/>
      <c r="T181" s="2"/>
      <c r="U181" s="2"/>
      <c r="V181" s="2"/>
      <c r="W181" s="2"/>
      <c r="X181" s="2"/>
      <c r="Y181" s="195"/>
      <c r="Z181" s="2"/>
      <c r="AA181" s="2"/>
      <c r="AB181" s="2"/>
      <c r="AC181" s="196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</row>
    <row r="182" spans="1:54" x14ac:dyDescent="0.35">
      <c r="A182" s="182" t="s">
        <v>425</v>
      </c>
      <c r="B182" s="77">
        <v>2</v>
      </c>
      <c r="C182" s="20" t="str">
        <f t="shared" si="124"/>
        <v>Ivan Vardin</v>
      </c>
      <c r="D182" s="20" t="str">
        <f t="shared" si="118"/>
        <v>St Albans</v>
      </c>
      <c r="E182" s="155">
        <v>29.62</v>
      </c>
      <c r="F182" s="146">
        <f>Decsheets!$V$6</f>
        <v>5</v>
      </c>
      <c r="G182" s="12"/>
      <c r="H182" s="12"/>
      <c r="I182" s="22"/>
      <c r="J182" s="18">
        <f t="shared" si="125"/>
        <v>5</v>
      </c>
      <c r="K182" s="18" t="str">
        <f t="shared" si="125"/>
        <v/>
      </c>
      <c r="L182" s="18" t="str">
        <f t="shared" si="125"/>
        <v/>
      </c>
      <c r="M182" s="18" t="str">
        <f t="shared" si="125"/>
        <v/>
      </c>
      <c r="N182" s="18" t="str">
        <f t="shared" si="125"/>
        <v/>
      </c>
      <c r="O182" s="18" t="str">
        <f t="shared" si="125"/>
        <v/>
      </c>
      <c r="P182" s="18" t="str">
        <f t="shared" si="125"/>
        <v/>
      </c>
      <c r="Q182" s="18" t="str">
        <f t="shared" si="125"/>
        <v/>
      </c>
      <c r="R182" s="18"/>
      <c r="S182" s="12"/>
      <c r="T182" s="2"/>
      <c r="U182" s="2"/>
      <c r="V182" s="2"/>
      <c r="W182" s="2"/>
      <c r="X182" s="2"/>
      <c r="Y182" s="195"/>
      <c r="Z182" s="2"/>
      <c r="AA182" s="2"/>
      <c r="AB182" s="2"/>
      <c r="AC182" s="196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</row>
    <row r="183" spans="1:54" x14ac:dyDescent="0.35">
      <c r="A183" s="182"/>
      <c r="B183" s="77">
        <v>3</v>
      </c>
      <c r="C183" s="20" t="str">
        <f t="shared" si="124"/>
        <v/>
      </c>
      <c r="D183" s="20" t="str">
        <f t="shared" si="118"/>
        <v/>
      </c>
      <c r="E183" s="155" t="s">
        <v>296</v>
      </c>
      <c r="F183" s="146">
        <f>Decsheets!$V$7</f>
        <v>4</v>
      </c>
      <c r="G183" s="12"/>
      <c r="H183" s="12"/>
      <c r="I183" s="22"/>
      <c r="J183" s="18" t="str">
        <f t="shared" si="125"/>
        <v/>
      </c>
      <c r="K183" s="18" t="str">
        <f t="shared" si="125"/>
        <v/>
      </c>
      <c r="L183" s="18" t="str">
        <f t="shared" si="125"/>
        <v/>
      </c>
      <c r="M183" s="18" t="str">
        <f t="shared" si="125"/>
        <v/>
      </c>
      <c r="N183" s="18" t="str">
        <f t="shared" si="125"/>
        <v/>
      </c>
      <c r="O183" s="18" t="str">
        <f t="shared" si="125"/>
        <v/>
      </c>
      <c r="P183" s="18" t="str">
        <f t="shared" si="125"/>
        <v/>
      </c>
      <c r="Q183" s="18" t="str">
        <f t="shared" si="125"/>
        <v/>
      </c>
      <c r="R183" s="18"/>
      <c r="S183" s="12"/>
      <c r="T183" s="2"/>
      <c r="U183" s="2"/>
      <c r="V183" s="2"/>
      <c r="W183" s="2"/>
      <c r="X183" s="2"/>
      <c r="Y183" s="195"/>
      <c r="Z183" s="2"/>
      <c r="AA183" s="2"/>
      <c r="AB183" s="2"/>
      <c r="AC183" s="196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</row>
    <row r="184" spans="1:54" x14ac:dyDescent="0.35">
      <c r="A184" s="182"/>
      <c r="B184" s="77" t="s">
        <v>23</v>
      </c>
      <c r="C184" s="20" t="str">
        <f t="shared" si="124"/>
        <v/>
      </c>
      <c r="D184" s="20" t="str">
        <f t="shared" si="118"/>
        <v/>
      </c>
      <c r="E184" s="155" t="s">
        <v>296</v>
      </c>
      <c r="F184" s="146">
        <f>Decsheets!$V$8</f>
        <v>3</v>
      </c>
      <c r="G184" s="12"/>
      <c r="H184" s="12"/>
      <c r="I184" s="22"/>
      <c r="J184" s="18" t="str">
        <f t="shared" si="125"/>
        <v/>
      </c>
      <c r="K184" s="18" t="str">
        <f t="shared" si="125"/>
        <v/>
      </c>
      <c r="L184" s="18" t="str">
        <f t="shared" si="125"/>
        <v/>
      </c>
      <c r="M184" s="18" t="str">
        <f t="shared" si="125"/>
        <v/>
      </c>
      <c r="N184" s="18" t="str">
        <f t="shared" si="125"/>
        <v/>
      </c>
      <c r="O184" s="18" t="str">
        <f t="shared" si="125"/>
        <v/>
      </c>
      <c r="P184" s="18" t="str">
        <f t="shared" si="125"/>
        <v/>
      </c>
      <c r="Q184" s="18" t="str">
        <f t="shared" si="125"/>
        <v/>
      </c>
      <c r="R184" s="18"/>
      <c r="S184" s="12"/>
      <c r="T184" s="2"/>
      <c r="U184" s="2"/>
      <c r="V184" s="2"/>
      <c r="W184" s="2"/>
      <c r="X184" s="2"/>
      <c r="Y184" s="195"/>
      <c r="Z184" s="2"/>
      <c r="AA184" s="2"/>
      <c r="AB184" s="2"/>
      <c r="AC184" s="196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</row>
    <row r="185" spans="1:54" x14ac:dyDescent="0.35">
      <c r="A185" s="182"/>
      <c r="B185" s="77" t="s">
        <v>24</v>
      </c>
      <c r="C185" s="20" t="str">
        <f t="shared" si="124"/>
        <v/>
      </c>
      <c r="D185" s="20" t="str">
        <f t="shared" si="118"/>
        <v/>
      </c>
      <c r="E185" s="155" t="s">
        <v>296</v>
      </c>
      <c r="F185" s="146">
        <f>Decsheets!$V$9</f>
        <v>2</v>
      </c>
      <c r="G185" s="12"/>
      <c r="H185" s="12"/>
      <c r="I185" s="22"/>
      <c r="J185" s="18" t="str">
        <f t="shared" si="125"/>
        <v/>
      </c>
      <c r="K185" s="18" t="str">
        <f t="shared" si="125"/>
        <v/>
      </c>
      <c r="L185" s="18" t="str">
        <f t="shared" si="125"/>
        <v/>
      </c>
      <c r="M185" s="18" t="str">
        <f t="shared" si="125"/>
        <v/>
      </c>
      <c r="N185" s="18" t="str">
        <f t="shared" si="125"/>
        <v/>
      </c>
      <c r="O185" s="18" t="str">
        <f t="shared" si="125"/>
        <v/>
      </c>
      <c r="P185" s="18" t="str">
        <f t="shared" si="125"/>
        <v/>
      </c>
      <c r="Q185" s="18" t="str">
        <f t="shared" si="125"/>
        <v/>
      </c>
      <c r="R185" s="18"/>
      <c r="S185" s="12"/>
      <c r="T185" s="2"/>
      <c r="U185" s="2"/>
      <c r="V185" s="2"/>
      <c r="W185" s="2"/>
      <c r="X185" s="2"/>
      <c r="Y185" s="195"/>
      <c r="Z185" s="2"/>
      <c r="AA185" s="2"/>
      <c r="AB185" s="2"/>
      <c r="AC185" s="196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</row>
    <row r="186" spans="1:54" x14ac:dyDescent="0.35">
      <c r="A186" s="182"/>
      <c r="B186" s="77" t="s">
        <v>25</v>
      </c>
      <c r="C186" s="20" t="str">
        <f t="shared" si="124"/>
        <v/>
      </c>
      <c r="D186" s="20" t="str">
        <f t="shared" si="118"/>
        <v/>
      </c>
      <c r="E186" s="155" t="s">
        <v>296</v>
      </c>
      <c r="F186" s="146">
        <f>Decsheets!$V$10</f>
        <v>1</v>
      </c>
      <c r="G186" s="12"/>
      <c r="H186" s="12"/>
      <c r="I186" s="22"/>
      <c r="J186" s="18" t="str">
        <f t="shared" si="125"/>
        <v/>
      </c>
      <c r="K186" s="18" t="str">
        <f t="shared" si="125"/>
        <v/>
      </c>
      <c r="L186" s="18" t="str">
        <f t="shared" si="125"/>
        <v/>
      </c>
      <c r="M186" s="18" t="str">
        <f t="shared" si="125"/>
        <v/>
      </c>
      <c r="N186" s="18" t="str">
        <f t="shared" si="125"/>
        <v/>
      </c>
      <c r="O186" s="18" t="str">
        <f t="shared" si="125"/>
        <v/>
      </c>
      <c r="P186" s="18" t="str">
        <f t="shared" si="125"/>
        <v/>
      </c>
      <c r="Q186" s="18" t="str">
        <f t="shared" si="125"/>
        <v/>
      </c>
      <c r="R186" s="18"/>
      <c r="S186" s="12"/>
      <c r="T186" s="2"/>
      <c r="U186" s="2"/>
      <c r="V186" s="2"/>
      <c r="W186" s="2"/>
      <c r="X186" s="2"/>
      <c r="Y186" s="195"/>
      <c r="Z186" s="2"/>
      <c r="AA186" s="2"/>
      <c r="AB186" s="2"/>
      <c r="AC186" s="196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</row>
    <row r="187" spans="1:54" x14ac:dyDescent="0.35">
      <c r="A187" s="182"/>
      <c r="B187" s="77">
        <v>7</v>
      </c>
      <c r="C187" s="20" t="str">
        <f t="shared" si="124"/>
        <v/>
      </c>
      <c r="D187" s="20" t="str">
        <f t="shared" si="118"/>
        <v/>
      </c>
      <c r="E187" s="155" t="s">
        <v>296</v>
      </c>
      <c r="F187" s="146">
        <f>Decsheets!$V$11</f>
        <v>0</v>
      </c>
      <c r="G187" s="12"/>
      <c r="H187" s="12"/>
      <c r="I187" s="22"/>
      <c r="J187" s="18" t="str">
        <f t="shared" si="125"/>
        <v/>
      </c>
      <c r="K187" s="18" t="str">
        <f t="shared" si="125"/>
        <v/>
      </c>
      <c r="L187" s="18" t="str">
        <f t="shared" si="125"/>
        <v/>
      </c>
      <c r="M187" s="18" t="str">
        <f t="shared" si="125"/>
        <v/>
      </c>
      <c r="N187" s="18" t="str">
        <f t="shared" si="125"/>
        <v/>
      </c>
      <c r="O187" s="18" t="str">
        <f t="shared" si="125"/>
        <v/>
      </c>
      <c r="P187" s="18" t="str">
        <f t="shared" si="125"/>
        <v/>
      </c>
      <c r="Q187" s="18" t="str">
        <f t="shared" si="125"/>
        <v/>
      </c>
      <c r="R187" s="18">
        <f>SUM(Decsheets!$V$5:$V$12)-(SUM(J181:P187))</f>
        <v>10</v>
      </c>
      <c r="S187" s="12"/>
      <c r="T187" s="2"/>
      <c r="U187" s="2"/>
      <c r="V187" s="2"/>
      <c r="W187" s="2"/>
      <c r="X187" s="2"/>
      <c r="Y187" s="195"/>
      <c r="Z187" s="2"/>
      <c r="AA187" s="2"/>
      <c r="AB187" s="2"/>
      <c r="AC187" s="196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</row>
    <row r="188" spans="1:54" x14ac:dyDescent="0.35">
      <c r="A188" s="184" t="s">
        <v>11</v>
      </c>
      <c r="B188" s="76"/>
      <c r="C188" s="23" t="s">
        <v>81</v>
      </c>
      <c r="D188" s="26"/>
      <c r="E188" s="186"/>
      <c r="F188" s="144"/>
      <c r="G188" s="12"/>
      <c r="H188" s="12"/>
      <c r="I188" s="12"/>
      <c r="J188" s="18"/>
      <c r="K188" s="18"/>
      <c r="L188" s="18"/>
      <c r="M188" s="18"/>
      <c r="N188" s="18"/>
      <c r="O188" s="18"/>
      <c r="P188" s="18"/>
      <c r="Q188" s="18"/>
      <c r="R188" s="18"/>
      <c r="S188" s="12" t="s">
        <v>44</v>
      </c>
      <c r="T188" s="2"/>
      <c r="U188" s="2"/>
      <c r="V188" s="2"/>
      <c r="W188" s="2"/>
      <c r="X188" s="2"/>
      <c r="Y188" s="195"/>
      <c r="Z188" s="2"/>
      <c r="AA188" s="2"/>
      <c r="AB188" s="2"/>
      <c r="AC188" s="196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</row>
    <row r="189" spans="1:54" x14ac:dyDescent="0.35">
      <c r="A189" s="182" t="s">
        <v>825</v>
      </c>
      <c r="B189" s="77" t="s">
        <v>274</v>
      </c>
      <c r="C189" s="20" t="str">
        <f t="shared" ref="C189:C195" si="126">IF(A189="","",VLOOKUP($A$188,IF(LEN(A189)=2,U17MB,U17MA),VLOOKUP(LEFT(A189,1),club,6,FALSE),FALSE))</f>
        <v>Joe McKeich</v>
      </c>
      <c r="D189" s="20" t="str">
        <f t="shared" si="118"/>
        <v>Dacorum &amp; T</v>
      </c>
      <c r="E189" s="155">
        <v>27.51</v>
      </c>
      <c r="F189" s="146">
        <f>Decsheets!$V$5</f>
        <v>6</v>
      </c>
      <c r="G189" s="12"/>
      <c r="H189" s="12"/>
      <c r="I189" s="22"/>
      <c r="J189" s="18" t="str">
        <f t="shared" ref="J189:Q195" si="127">IF($A189="","",IF(LEFT($A189,1)=J$12,$F189,""))</f>
        <v/>
      </c>
      <c r="K189" s="18" t="str">
        <f t="shared" si="127"/>
        <v/>
      </c>
      <c r="L189" s="18" t="str">
        <f t="shared" si="127"/>
        <v/>
      </c>
      <c r="M189" s="18">
        <f t="shared" si="127"/>
        <v>6</v>
      </c>
      <c r="N189" s="18" t="str">
        <f t="shared" si="127"/>
        <v/>
      </c>
      <c r="O189" s="18" t="str">
        <f t="shared" si="127"/>
        <v/>
      </c>
      <c r="P189" s="18" t="str">
        <f t="shared" si="127"/>
        <v/>
      </c>
      <c r="Q189" s="18" t="str">
        <f t="shared" si="127"/>
        <v/>
      </c>
      <c r="R189" s="18"/>
      <c r="S189" s="12"/>
      <c r="T189" s="2"/>
      <c r="U189" s="2"/>
      <c r="V189" s="2"/>
      <c r="W189" s="2"/>
      <c r="X189" s="2"/>
      <c r="Y189" s="195"/>
      <c r="Z189" s="2"/>
      <c r="AA189" s="2"/>
      <c r="AB189" s="2"/>
      <c r="AC189" s="196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</row>
    <row r="190" spans="1:54" x14ac:dyDescent="0.35">
      <c r="A190" s="182"/>
      <c r="B190" s="77">
        <v>2</v>
      </c>
      <c r="C190" s="20" t="str">
        <f t="shared" si="126"/>
        <v/>
      </c>
      <c r="D190" s="20" t="str">
        <f t="shared" si="118"/>
        <v/>
      </c>
      <c r="E190" s="155" t="s">
        <v>296</v>
      </c>
      <c r="F190" s="146">
        <f>Decsheets!$V$6</f>
        <v>5</v>
      </c>
      <c r="G190" s="12"/>
      <c r="H190" s="12"/>
      <c r="I190" s="22"/>
      <c r="J190" s="18" t="str">
        <f t="shared" si="127"/>
        <v/>
      </c>
      <c r="K190" s="18" t="str">
        <f t="shared" si="127"/>
        <v/>
      </c>
      <c r="L190" s="18" t="str">
        <f t="shared" si="127"/>
        <v/>
      </c>
      <c r="M190" s="18" t="str">
        <f t="shared" si="127"/>
        <v/>
      </c>
      <c r="N190" s="18" t="str">
        <f t="shared" si="127"/>
        <v/>
      </c>
      <c r="O190" s="18" t="str">
        <f t="shared" si="127"/>
        <v/>
      </c>
      <c r="P190" s="18" t="str">
        <f t="shared" si="127"/>
        <v/>
      </c>
      <c r="Q190" s="18" t="str">
        <f t="shared" si="127"/>
        <v/>
      </c>
      <c r="R190" s="18"/>
      <c r="S190" s="12"/>
      <c r="T190" s="2"/>
      <c r="U190" s="2"/>
      <c r="V190" s="2"/>
      <c r="W190" s="2"/>
      <c r="X190" s="2"/>
      <c r="Y190" s="195"/>
      <c r="Z190" s="2"/>
      <c r="AA190" s="2"/>
      <c r="AB190" s="2"/>
      <c r="AC190" s="196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</row>
    <row r="191" spans="1:54" x14ac:dyDescent="0.35">
      <c r="A191" s="182"/>
      <c r="B191" s="77">
        <v>3</v>
      </c>
      <c r="C191" s="20" t="str">
        <f t="shared" si="126"/>
        <v/>
      </c>
      <c r="D191" s="20" t="str">
        <f t="shared" si="118"/>
        <v/>
      </c>
      <c r="E191" s="155" t="s">
        <v>296</v>
      </c>
      <c r="F191" s="146">
        <f>Decsheets!$V$7</f>
        <v>4</v>
      </c>
      <c r="G191" s="12"/>
      <c r="H191" s="12"/>
      <c r="I191" s="22"/>
      <c r="J191" s="18" t="str">
        <f t="shared" si="127"/>
        <v/>
      </c>
      <c r="K191" s="18" t="str">
        <f t="shared" si="127"/>
        <v/>
      </c>
      <c r="L191" s="18" t="str">
        <f t="shared" si="127"/>
        <v/>
      </c>
      <c r="M191" s="18" t="str">
        <f t="shared" si="127"/>
        <v/>
      </c>
      <c r="N191" s="18" t="str">
        <f t="shared" si="127"/>
        <v/>
      </c>
      <c r="O191" s="18" t="str">
        <f t="shared" si="127"/>
        <v/>
      </c>
      <c r="P191" s="18" t="str">
        <f t="shared" si="127"/>
        <v/>
      </c>
      <c r="Q191" s="18" t="str">
        <f t="shared" si="127"/>
        <v/>
      </c>
      <c r="R191" s="18"/>
      <c r="S191" s="12"/>
      <c r="T191" s="2"/>
      <c r="U191" s="2"/>
      <c r="V191" s="2"/>
      <c r="W191" s="2"/>
      <c r="X191" s="2"/>
      <c r="Y191" s="195"/>
      <c r="Z191" s="2"/>
      <c r="AA191" s="2"/>
      <c r="AB191" s="2"/>
      <c r="AC191" s="196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</row>
    <row r="192" spans="1:54" x14ac:dyDescent="0.35">
      <c r="A192" s="182"/>
      <c r="B192" s="77" t="s">
        <v>23</v>
      </c>
      <c r="C192" s="20" t="str">
        <f t="shared" si="126"/>
        <v/>
      </c>
      <c r="D192" s="20" t="str">
        <f t="shared" si="118"/>
        <v/>
      </c>
      <c r="E192" s="155" t="s">
        <v>296</v>
      </c>
      <c r="F192" s="146">
        <f>Decsheets!$V$8</f>
        <v>3</v>
      </c>
      <c r="G192" s="12"/>
      <c r="H192" s="12"/>
      <c r="I192" s="22"/>
      <c r="J192" s="18" t="str">
        <f t="shared" si="127"/>
        <v/>
      </c>
      <c r="K192" s="18" t="str">
        <f t="shared" si="127"/>
        <v/>
      </c>
      <c r="L192" s="18" t="str">
        <f t="shared" si="127"/>
        <v/>
      </c>
      <c r="M192" s="18" t="str">
        <f t="shared" si="127"/>
        <v/>
      </c>
      <c r="N192" s="18" t="str">
        <f t="shared" si="127"/>
        <v/>
      </c>
      <c r="O192" s="18" t="str">
        <f t="shared" si="127"/>
        <v/>
      </c>
      <c r="P192" s="18" t="str">
        <f t="shared" si="127"/>
        <v/>
      </c>
      <c r="Q192" s="18" t="str">
        <f t="shared" si="127"/>
        <v/>
      </c>
      <c r="R192" s="18"/>
      <c r="S192" s="12"/>
      <c r="T192" s="2"/>
      <c r="U192" s="2"/>
      <c r="V192" s="2"/>
      <c r="W192" s="2"/>
      <c r="X192" s="2"/>
      <c r="Y192" s="195"/>
      <c r="Z192" s="2"/>
      <c r="AA192" s="2"/>
      <c r="AB192" s="2"/>
      <c r="AC192" s="196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</row>
    <row r="193" spans="1:54" x14ac:dyDescent="0.35">
      <c r="A193" s="182"/>
      <c r="B193" s="77" t="s">
        <v>24</v>
      </c>
      <c r="C193" s="20" t="str">
        <f t="shared" si="126"/>
        <v/>
      </c>
      <c r="D193" s="20" t="str">
        <f t="shared" si="118"/>
        <v/>
      </c>
      <c r="E193" s="155" t="s">
        <v>296</v>
      </c>
      <c r="F193" s="146">
        <f>Decsheets!$V$9</f>
        <v>2</v>
      </c>
      <c r="G193" s="12"/>
      <c r="H193" s="12"/>
      <c r="I193" s="22"/>
      <c r="J193" s="18" t="str">
        <f t="shared" si="127"/>
        <v/>
      </c>
      <c r="K193" s="18" t="str">
        <f t="shared" si="127"/>
        <v/>
      </c>
      <c r="L193" s="18" t="str">
        <f t="shared" si="127"/>
        <v/>
      </c>
      <c r="M193" s="18" t="str">
        <f t="shared" si="127"/>
        <v/>
      </c>
      <c r="N193" s="18" t="str">
        <f t="shared" si="127"/>
        <v/>
      </c>
      <c r="O193" s="18" t="str">
        <f t="shared" si="127"/>
        <v/>
      </c>
      <c r="P193" s="18" t="str">
        <f t="shared" si="127"/>
        <v/>
      </c>
      <c r="Q193" s="18" t="str">
        <f t="shared" si="127"/>
        <v/>
      </c>
      <c r="R193" s="18"/>
      <c r="S193" s="12"/>
      <c r="T193" s="2"/>
      <c r="U193" s="2"/>
      <c r="V193" s="2"/>
      <c r="W193" s="2"/>
      <c r="X193" s="2"/>
      <c r="Y193" s="195"/>
      <c r="Z193" s="2"/>
      <c r="AA193" s="2"/>
      <c r="AB193" s="2"/>
      <c r="AC193" s="196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</row>
    <row r="194" spans="1:54" x14ac:dyDescent="0.35">
      <c r="A194" s="182"/>
      <c r="B194" s="77" t="s">
        <v>25</v>
      </c>
      <c r="C194" s="20" t="str">
        <f t="shared" si="126"/>
        <v/>
      </c>
      <c r="D194" s="20" t="str">
        <f t="shared" si="118"/>
        <v/>
      </c>
      <c r="E194" s="155" t="s">
        <v>296</v>
      </c>
      <c r="F194" s="146">
        <f>Decsheets!$V$10</f>
        <v>1</v>
      </c>
      <c r="G194" s="12"/>
      <c r="H194" s="12"/>
      <c r="I194" s="22"/>
      <c r="J194" s="18" t="str">
        <f t="shared" si="127"/>
        <v/>
      </c>
      <c r="K194" s="18" t="str">
        <f t="shared" si="127"/>
        <v/>
      </c>
      <c r="L194" s="18" t="str">
        <f t="shared" si="127"/>
        <v/>
      </c>
      <c r="M194" s="18" t="str">
        <f t="shared" si="127"/>
        <v/>
      </c>
      <c r="N194" s="18" t="str">
        <f t="shared" si="127"/>
        <v/>
      </c>
      <c r="O194" s="18" t="str">
        <f t="shared" si="127"/>
        <v/>
      </c>
      <c r="P194" s="18" t="str">
        <f t="shared" si="127"/>
        <v/>
      </c>
      <c r="Q194" s="18" t="str">
        <f t="shared" si="127"/>
        <v/>
      </c>
      <c r="R194" s="18"/>
      <c r="S194" s="12"/>
      <c r="T194" s="2"/>
      <c r="U194" s="2"/>
      <c r="V194" s="2"/>
      <c r="W194" s="2"/>
      <c r="X194" s="2"/>
      <c r="Y194" s="195"/>
      <c r="Z194" s="2"/>
      <c r="AA194" s="2"/>
      <c r="AB194" s="2"/>
      <c r="AC194" s="196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</row>
    <row r="195" spans="1:54" x14ac:dyDescent="0.35">
      <c r="A195" s="182"/>
      <c r="B195" s="77">
        <v>7</v>
      </c>
      <c r="C195" s="20" t="str">
        <f t="shared" si="126"/>
        <v/>
      </c>
      <c r="D195" s="20" t="str">
        <f t="shared" si="118"/>
        <v/>
      </c>
      <c r="E195" s="155" t="s">
        <v>296</v>
      </c>
      <c r="F195" s="146">
        <f>Decsheets!$V$11</f>
        <v>0</v>
      </c>
      <c r="G195" s="12"/>
      <c r="H195" s="12"/>
      <c r="I195" s="22"/>
      <c r="J195" s="18" t="str">
        <f t="shared" si="127"/>
        <v/>
      </c>
      <c r="K195" s="18" t="str">
        <f t="shared" si="127"/>
        <v/>
      </c>
      <c r="L195" s="18" t="str">
        <f t="shared" si="127"/>
        <v/>
      </c>
      <c r="M195" s="18" t="str">
        <f t="shared" si="127"/>
        <v/>
      </c>
      <c r="N195" s="18" t="str">
        <f t="shared" si="127"/>
        <v/>
      </c>
      <c r="O195" s="18" t="str">
        <f t="shared" si="127"/>
        <v/>
      </c>
      <c r="P195" s="18" t="str">
        <f t="shared" si="127"/>
        <v/>
      </c>
      <c r="Q195" s="18" t="str">
        <f t="shared" si="127"/>
        <v/>
      </c>
      <c r="R195" s="18">
        <f>SUM(Decsheets!$V$5:$V$12)-(SUM(J189:P195))</f>
        <v>15</v>
      </c>
      <c r="S195" s="12"/>
      <c r="T195" s="2"/>
      <c r="U195" s="2"/>
      <c r="V195" s="2"/>
      <c r="W195" s="2"/>
      <c r="X195" s="2"/>
      <c r="Y195" s="195"/>
      <c r="Z195" s="2"/>
      <c r="AA195" s="2"/>
      <c r="AB195" s="2"/>
      <c r="AC195" s="196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</row>
    <row r="196" spans="1:54" x14ac:dyDescent="0.35">
      <c r="A196" s="184" t="s">
        <v>12</v>
      </c>
      <c r="B196" s="148"/>
      <c r="C196" s="29" t="s">
        <v>82</v>
      </c>
      <c r="D196" s="22"/>
      <c r="E196" s="189"/>
      <c r="F196" s="116"/>
      <c r="G196" s="12"/>
      <c r="H196" s="12"/>
      <c r="I196" s="12"/>
      <c r="J196" s="18"/>
      <c r="K196" s="18"/>
      <c r="L196" s="18"/>
      <c r="M196" s="18"/>
      <c r="N196" s="18"/>
      <c r="O196" s="18"/>
      <c r="P196" s="18"/>
      <c r="Q196" s="18"/>
      <c r="R196" s="18"/>
      <c r="S196" s="12" t="s">
        <v>45</v>
      </c>
      <c r="T196" s="2"/>
      <c r="U196" s="2"/>
      <c r="V196" s="2"/>
      <c r="W196" s="2"/>
      <c r="X196" s="2"/>
      <c r="Y196" s="195"/>
      <c r="Z196" s="2"/>
      <c r="AA196" s="2"/>
      <c r="AB196" s="2"/>
      <c r="AC196" s="196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</row>
    <row r="197" spans="1:54" x14ac:dyDescent="0.35">
      <c r="A197" s="182" t="s">
        <v>432</v>
      </c>
      <c r="B197" s="77">
        <v>1</v>
      </c>
      <c r="C197" s="20" t="str">
        <f t="shared" ref="C197:C203" si="128">IF(A197="","",VLOOKUP($A$196,IF(LEN(A197)=2,U17MB,U17MA),VLOOKUP(LEFT(A197,1),club,6,FALSE),FALSE))</f>
        <v>Alex Jackson</v>
      </c>
      <c r="D197" s="20" t="str">
        <f t="shared" si="118"/>
        <v>Dacorum &amp; T</v>
      </c>
      <c r="E197" s="155">
        <v>45.03</v>
      </c>
      <c r="F197" s="146">
        <f>Decsheets!$V$5</f>
        <v>6</v>
      </c>
      <c r="G197" s="12"/>
      <c r="H197" s="12"/>
      <c r="I197" s="22"/>
      <c r="J197" s="18" t="str">
        <f t="shared" ref="J197:Q203" si="129">IF($A197="","",IF(LEFT($A197,1)=J$12,$F197,""))</f>
        <v/>
      </c>
      <c r="K197" s="18" t="str">
        <f t="shared" si="129"/>
        <v/>
      </c>
      <c r="L197" s="18" t="str">
        <f t="shared" si="129"/>
        <v/>
      </c>
      <c r="M197" s="18">
        <f t="shared" si="129"/>
        <v>6</v>
      </c>
      <c r="N197" s="18" t="str">
        <f t="shared" si="129"/>
        <v/>
      </c>
      <c r="O197" s="18" t="str">
        <f t="shared" si="129"/>
        <v/>
      </c>
      <c r="P197" s="18" t="str">
        <f t="shared" si="129"/>
        <v/>
      </c>
      <c r="Q197" s="18" t="str">
        <f t="shared" si="129"/>
        <v/>
      </c>
      <c r="R197" s="18"/>
      <c r="S197" s="12"/>
      <c r="T197" s="2"/>
      <c r="U197" s="2"/>
      <c r="V197" s="2"/>
      <c r="W197" s="2"/>
      <c r="X197" s="2"/>
      <c r="Y197" s="195"/>
      <c r="Z197" s="2"/>
      <c r="AA197" s="2"/>
      <c r="AB197" s="2"/>
      <c r="AC197" s="196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</row>
    <row r="198" spans="1:54" x14ac:dyDescent="0.35">
      <c r="A198" s="182" t="s">
        <v>434</v>
      </c>
      <c r="B198" s="77">
        <v>2</v>
      </c>
      <c r="C198" s="20" t="str">
        <f t="shared" si="128"/>
        <v>Onaope Sogbesan</v>
      </c>
      <c r="D198" s="20" t="str">
        <f t="shared" si="118"/>
        <v>Shaftesbury</v>
      </c>
      <c r="E198" s="155">
        <v>27.08</v>
      </c>
      <c r="F198" s="146">
        <f>Decsheets!$V$6</f>
        <v>5</v>
      </c>
      <c r="G198" s="12"/>
      <c r="H198" s="12"/>
      <c r="I198" s="22"/>
      <c r="J198" s="18" t="str">
        <f t="shared" si="129"/>
        <v/>
      </c>
      <c r="K198" s="18" t="str">
        <f t="shared" si="129"/>
        <v/>
      </c>
      <c r="L198" s="18" t="str">
        <f t="shared" si="129"/>
        <v/>
      </c>
      <c r="M198" s="18" t="str">
        <f t="shared" si="129"/>
        <v/>
      </c>
      <c r="N198" s="18">
        <f t="shared" si="129"/>
        <v>5</v>
      </c>
      <c r="O198" s="18" t="str">
        <f t="shared" si="129"/>
        <v/>
      </c>
      <c r="P198" s="18" t="str">
        <f t="shared" si="129"/>
        <v/>
      </c>
      <c r="Q198" s="18" t="str">
        <f t="shared" si="129"/>
        <v/>
      </c>
      <c r="R198" s="18"/>
      <c r="S198" s="12"/>
      <c r="T198" s="2"/>
      <c r="U198" s="2"/>
      <c r="V198" s="2"/>
      <c r="W198" s="2"/>
      <c r="X198" s="2"/>
      <c r="Y198" s="195"/>
      <c r="Z198" s="2"/>
      <c r="AA198" s="2"/>
      <c r="AB198" s="2"/>
      <c r="AC198" s="196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</row>
    <row r="199" spans="1:54" x14ac:dyDescent="0.35">
      <c r="A199" s="182"/>
      <c r="B199" s="77">
        <v>3</v>
      </c>
      <c r="C199" s="20" t="str">
        <f t="shared" si="128"/>
        <v/>
      </c>
      <c r="D199" s="20" t="str">
        <f t="shared" si="118"/>
        <v/>
      </c>
      <c r="E199" s="155" t="s">
        <v>296</v>
      </c>
      <c r="F199" s="146">
        <f>Decsheets!$V$7</f>
        <v>4</v>
      </c>
      <c r="G199" s="12"/>
      <c r="H199" s="12"/>
      <c r="I199" s="22"/>
      <c r="J199" s="18" t="str">
        <f t="shared" si="129"/>
        <v/>
      </c>
      <c r="K199" s="18" t="str">
        <f t="shared" si="129"/>
        <v/>
      </c>
      <c r="L199" s="18" t="str">
        <f t="shared" si="129"/>
        <v/>
      </c>
      <c r="M199" s="18" t="str">
        <f t="shared" si="129"/>
        <v/>
      </c>
      <c r="N199" s="18" t="str">
        <f t="shared" si="129"/>
        <v/>
      </c>
      <c r="O199" s="18" t="str">
        <f t="shared" si="129"/>
        <v/>
      </c>
      <c r="P199" s="18" t="str">
        <f t="shared" si="129"/>
        <v/>
      </c>
      <c r="Q199" s="18" t="str">
        <f t="shared" si="129"/>
        <v/>
      </c>
      <c r="R199" s="18"/>
      <c r="S199" s="12"/>
      <c r="T199" s="2"/>
      <c r="U199" s="2"/>
      <c r="V199" s="2"/>
      <c r="W199" s="2"/>
      <c r="X199" s="2"/>
      <c r="Y199" s="195"/>
      <c r="Z199" s="2"/>
      <c r="AA199" s="2"/>
      <c r="AB199" s="2"/>
      <c r="AC199" s="196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</row>
    <row r="200" spans="1:54" x14ac:dyDescent="0.35">
      <c r="A200" s="182"/>
      <c r="B200" s="77" t="s">
        <v>23</v>
      </c>
      <c r="C200" s="20" t="str">
        <f t="shared" si="128"/>
        <v/>
      </c>
      <c r="D200" s="20" t="str">
        <f t="shared" si="118"/>
        <v/>
      </c>
      <c r="E200" s="155" t="s">
        <v>296</v>
      </c>
      <c r="F200" s="146">
        <f>Decsheets!$V$8</f>
        <v>3</v>
      </c>
      <c r="G200" s="12"/>
      <c r="H200" s="12"/>
      <c r="I200" s="22"/>
      <c r="J200" s="18" t="str">
        <f t="shared" si="129"/>
        <v/>
      </c>
      <c r="K200" s="18" t="str">
        <f t="shared" si="129"/>
        <v/>
      </c>
      <c r="L200" s="18" t="str">
        <f t="shared" si="129"/>
        <v/>
      </c>
      <c r="M200" s="18" t="str">
        <f t="shared" si="129"/>
        <v/>
      </c>
      <c r="N200" s="18" t="str">
        <f t="shared" si="129"/>
        <v/>
      </c>
      <c r="O200" s="18" t="str">
        <f t="shared" si="129"/>
        <v/>
      </c>
      <c r="P200" s="18" t="str">
        <f t="shared" si="129"/>
        <v/>
      </c>
      <c r="Q200" s="18" t="str">
        <f t="shared" si="129"/>
        <v/>
      </c>
      <c r="R200" s="18"/>
      <c r="S200" s="12"/>
      <c r="T200" s="2"/>
      <c r="U200" s="2"/>
      <c r="V200" s="2"/>
      <c r="W200" s="2"/>
      <c r="X200" s="2"/>
      <c r="Y200" s="195"/>
      <c r="Z200" s="2"/>
      <c r="AA200" s="2"/>
      <c r="AB200" s="2"/>
      <c r="AC200" s="196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</row>
    <row r="201" spans="1:54" x14ac:dyDescent="0.35">
      <c r="A201" s="182"/>
      <c r="B201" s="77" t="s">
        <v>24</v>
      </c>
      <c r="C201" s="20" t="str">
        <f t="shared" si="128"/>
        <v/>
      </c>
      <c r="D201" s="20" t="str">
        <f t="shared" si="118"/>
        <v/>
      </c>
      <c r="E201" s="155" t="s">
        <v>296</v>
      </c>
      <c r="F201" s="146">
        <f>Decsheets!$V$9</f>
        <v>2</v>
      </c>
      <c r="G201" s="12"/>
      <c r="H201" s="12"/>
      <c r="I201" s="22"/>
      <c r="J201" s="18" t="str">
        <f t="shared" si="129"/>
        <v/>
      </c>
      <c r="K201" s="18" t="str">
        <f t="shared" si="129"/>
        <v/>
      </c>
      <c r="L201" s="18" t="str">
        <f t="shared" si="129"/>
        <v/>
      </c>
      <c r="M201" s="18" t="str">
        <f t="shared" si="129"/>
        <v/>
      </c>
      <c r="N201" s="18" t="str">
        <f t="shared" si="129"/>
        <v/>
      </c>
      <c r="O201" s="18" t="str">
        <f t="shared" si="129"/>
        <v/>
      </c>
      <c r="P201" s="18" t="str">
        <f t="shared" si="129"/>
        <v/>
      </c>
      <c r="Q201" s="18" t="str">
        <f t="shared" si="129"/>
        <v/>
      </c>
      <c r="R201" s="18"/>
      <c r="S201" s="12"/>
      <c r="T201" s="2"/>
      <c r="U201" s="2"/>
      <c r="V201" s="2"/>
      <c r="W201" s="2"/>
      <c r="X201" s="2"/>
      <c r="Y201" s="195"/>
      <c r="Z201" s="2"/>
      <c r="AA201" s="2"/>
      <c r="AB201" s="2"/>
      <c r="AC201" s="196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</row>
    <row r="202" spans="1:54" x14ac:dyDescent="0.35">
      <c r="A202" s="182"/>
      <c r="B202" s="77" t="s">
        <v>25</v>
      </c>
      <c r="C202" s="20" t="str">
        <f t="shared" si="128"/>
        <v/>
      </c>
      <c r="D202" s="20" t="str">
        <f t="shared" si="118"/>
        <v/>
      </c>
      <c r="E202" s="155" t="s">
        <v>296</v>
      </c>
      <c r="F202" s="146">
        <f>Decsheets!$V$10</f>
        <v>1</v>
      </c>
      <c r="G202" s="12"/>
      <c r="H202" s="12"/>
      <c r="I202" s="22"/>
      <c r="J202" s="18" t="str">
        <f t="shared" si="129"/>
        <v/>
      </c>
      <c r="K202" s="18" t="str">
        <f t="shared" si="129"/>
        <v/>
      </c>
      <c r="L202" s="18" t="str">
        <f t="shared" si="129"/>
        <v/>
      </c>
      <c r="M202" s="18" t="str">
        <f t="shared" si="129"/>
        <v/>
      </c>
      <c r="N202" s="18" t="str">
        <f t="shared" si="129"/>
        <v/>
      </c>
      <c r="O202" s="18" t="str">
        <f t="shared" si="129"/>
        <v/>
      </c>
      <c r="P202" s="18" t="str">
        <f t="shared" si="129"/>
        <v/>
      </c>
      <c r="Q202" s="18" t="str">
        <f t="shared" si="129"/>
        <v/>
      </c>
      <c r="R202" s="18"/>
      <c r="S202" s="12"/>
      <c r="T202" s="2"/>
      <c r="U202" s="2"/>
      <c r="V202" s="2"/>
      <c r="W202" s="2"/>
      <c r="X202" s="2"/>
      <c r="Y202" s="195"/>
      <c r="Z202" s="2"/>
      <c r="AA202" s="2"/>
      <c r="AB202" s="2"/>
      <c r="AC202" s="196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</row>
    <row r="203" spans="1:54" x14ac:dyDescent="0.35">
      <c r="A203" s="182"/>
      <c r="B203" s="77">
        <v>7</v>
      </c>
      <c r="C203" s="20" t="str">
        <f t="shared" si="128"/>
        <v/>
      </c>
      <c r="D203" s="20" t="str">
        <f t="shared" si="118"/>
        <v/>
      </c>
      <c r="E203" s="155" t="s">
        <v>296</v>
      </c>
      <c r="F203" s="146">
        <f>Decsheets!$V$11</f>
        <v>0</v>
      </c>
      <c r="G203" s="12"/>
      <c r="H203" s="12"/>
      <c r="I203" s="22"/>
      <c r="J203" s="18" t="str">
        <f t="shared" si="129"/>
        <v/>
      </c>
      <c r="K203" s="18" t="str">
        <f t="shared" si="129"/>
        <v/>
      </c>
      <c r="L203" s="18" t="str">
        <f t="shared" si="129"/>
        <v/>
      </c>
      <c r="M203" s="18" t="str">
        <f t="shared" si="129"/>
        <v/>
      </c>
      <c r="N203" s="18" t="str">
        <f t="shared" si="129"/>
        <v/>
      </c>
      <c r="O203" s="18" t="str">
        <f t="shared" si="129"/>
        <v/>
      </c>
      <c r="P203" s="18" t="str">
        <f t="shared" si="129"/>
        <v/>
      </c>
      <c r="Q203" s="18" t="str">
        <f t="shared" si="129"/>
        <v/>
      </c>
      <c r="R203" s="18">
        <f>SUM(Decsheets!$V$5:$V$12)-(SUM(J197:P203))</f>
        <v>10</v>
      </c>
      <c r="S203" s="12"/>
      <c r="T203" s="2"/>
      <c r="U203" s="2"/>
      <c r="V203" s="2"/>
      <c r="W203" s="2"/>
      <c r="X203" s="2"/>
      <c r="Y203" s="195"/>
      <c r="Z203" s="2"/>
      <c r="AA203" s="2"/>
      <c r="AB203" s="2"/>
      <c r="AC203" s="196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</row>
    <row r="204" spans="1:54" x14ac:dyDescent="0.35">
      <c r="A204" s="184" t="s">
        <v>13</v>
      </c>
      <c r="B204" s="76"/>
      <c r="C204" s="23" t="s">
        <v>83</v>
      </c>
      <c r="D204" s="26"/>
      <c r="E204" s="186"/>
      <c r="F204" s="144"/>
      <c r="G204" s="12"/>
      <c r="H204" s="12"/>
      <c r="I204" s="12"/>
      <c r="J204" s="18"/>
      <c r="K204" s="18"/>
      <c r="L204" s="18"/>
      <c r="M204" s="18"/>
      <c r="N204" s="18"/>
      <c r="O204" s="18"/>
      <c r="P204" s="18"/>
      <c r="Q204" s="18"/>
      <c r="R204" s="18"/>
      <c r="S204" s="12" t="s">
        <v>46</v>
      </c>
      <c r="T204" s="2"/>
      <c r="U204" s="2"/>
      <c r="V204" s="2"/>
      <c r="W204" s="2"/>
      <c r="X204" s="2"/>
      <c r="Y204" s="195"/>
      <c r="Z204" s="2"/>
      <c r="AA204" s="2"/>
      <c r="AB204" s="2"/>
      <c r="AC204" s="196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</row>
    <row r="205" spans="1:54" x14ac:dyDescent="0.35">
      <c r="A205" s="182" t="s">
        <v>432</v>
      </c>
      <c r="B205" s="77">
        <v>1</v>
      </c>
      <c r="C205" s="20" t="str">
        <f t="shared" ref="C205:C211" si="130">IF(A205="","",VLOOKUP($A$204,IF(LEN(A205)=2,U17MB,U17MA),VLOOKUP(LEFT(A205,1),club,6,FALSE),FALSE))</f>
        <v>Kian Jackson</v>
      </c>
      <c r="D205" s="20" t="str">
        <f t="shared" si="118"/>
        <v>Dacorum &amp; T</v>
      </c>
      <c r="E205" s="155">
        <v>42.68</v>
      </c>
      <c r="F205" s="146">
        <f>Decsheets!$V$5</f>
        <v>6</v>
      </c>
      <c r="G205" s="12"/>
      <c r="H205" s="12"/>
      <c r="I205" s="22"/>
      <c r="J205" s="18" t="str">
        <f t="shared" ref="J205:Q211" si="131">IF($A205="","",IF(LEFT($A205,1)=J$12,$F205,""))</f>
        <v/>
      </c>
      <c r="K205" s="18" t="str">
        <f t="shared" si="131"/>
        <v/>
      </c>
      <c r="L205" s="18" t="str">
        <f t="shared" si="131"/>
        <v/>
      </c>
      <c r="M205" s="18">
        <f t="shared" si="131"/>
        <v>6</v>
      </c>
      <c r="N205" s="18" t="str">
        <f t="shared" si="131"/>
        <v/>
      </c>
      <c r="O205" s="18" t="str">
        <f t="shared" si="131"/>
        <v/>
      </c>
      <c r="P205" s="18" t="str">
        <f t="shared" si="131"/>
        <v/>
      </c>
      <c r="Q205" s="18" t="str">
        <f t="shared" si="131"/>
        <v/>
      </c>
      <c r="R205" s="18"/>
      <c r="S205" s="12"/>
      <c r="T205" s="2"/>
      <c r="U205" s="2"/>
      <c r="V205" s="2"/>
      <c r="W205" s="2"/>
      <c r="X205" s="2"/>
      <c r="Y205" s="195"/>
      <c r="Z205" s="2"/>
      <c r="AA205" s="2"/>
      <c r="AB205" s="2"/>
      <c r="AC205" s="196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</row>
    <row r="206" spans="1:54" x14ac:dyDescent="0.35">
      <c r="A206" s="182"/>
      <c r="B206" s="77">
        <v>2</v>
      </c>
      <c r="C206" s="20" t="str">
        <f t="shared" si="130"/>
        <v/>
      </c>
      <c r="D206" s="20" t="str">
        <f t="shared" si="118"/>
        <v/>
      </c>
      <c r="E206" s="155" t="s">
        <v>296</v>
      </c>
      <c r="F206" s="146">
        <f>Decsheets!$V$6</f>
        <v>5</v>
      </c>
      <c r="G206" s="12"/>
      <c r="H206" s="12"/>
      <c r="I206" s="22"/>
      <c r="J206" s="18" t="str">
        <f t="shared" si="131"/>
        <v/>
      </c>
      <c r="K206" s="18" t="str">
        <f t="shared" si="131"/>
        <v/>
      </c>
      <c r="L206" s="18" t="str">
        <f t="shared" si="131"/>
        <v/>
      </c>
      <c r="M206" s="18" t="str">
        <f t="shared" si="131"/>
        <v/>
      </c>
      <c r="N206" s="18" t="str">
        <f t="shared" si="131"/>
        <v/>
      </c>
      <c r="O206" s="18" t="str">
        <f t="shared" si="131"/>
        <v/>
      </c>
      <c r="P206" s="18" t="str">
        <f t="shared" si="131"/>
        <v/>
      </c>
      <c r="Q206" s="18" t="str">
        <f t="shared" si="131"/>
        <v/>
      </c>
      <c r="R206" s="18"/>
      <c r="S206" s="12"/>
      <c r="T206" s="2"/>
      <c r="U206" s="2"/>
      <c r="V206" s="2"/>
      <c r="W206" s="2"/>
      <c r="X206" s="2"/>
      <c r="Y206" s="195"/>
      <c r="Z206" s="2"/>
      <c r="AA206" s="2"/>
      <c r="AB206" s="2"/>
      <c r="AC206" s="196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</row>
    <row r="207" spans="1:54" x14ac:dyDescent="0.35">
      <c r="A207" s="182"/>
      <c r="B207" s="77">
        <v>3</v>
      </c>
      <c r="C207" s="20" t="str">
        <f t="shared" si="130"/>
        <v/>
      </c>
      <c r="D207" s="20" t="str">
        <f t="shared" si="118"/>
        <v/>
      </c>
      <c r="E207" s="155" t="s">
        <v>296</v>
      </c>
      <c r="F207" s="146">
        <f>Decsheets!$V$7</f>
        <v>4</v>
      </c>
      <c r="G207" s="12"/>
      <c r="H207" s="12"/>
      <c r="I207" s="22"/>
      <c r="J207" s="18" t="str">
        <f t="shared" si="131"/>
        <v/>
      </c>
      <c r="K207" s="18" t="str">
        <f t="shared" si="131"/>
        <v/>
      </c>
      <c r="L207" s="18" t="str">
        <f t="shared" si="131"/>
        <v/>
      </c>
      <c r="M207" s="18" t="str">
        <f t="shared" si="131"/>
        <v/>
      </c>
      <c r="N207" s="18" t="str">
        <f t="shared" si="131"/>
        <v/>
      </c>
      <c r="O207" s="18" t="str">
        <f t="shared" si="131"/>
        <v/>
      </c>
      <c r="P207" s="18" t="str">
        <f t="shared" si="131"/>
        <v/>
      </c>
      <c r="Q207" s="18" t="str">
        <f t="shared" si="131"/>
        <v/>
      </c>
      <c r="R207" s="18"/>
      <c r="S207" s="12"/>
      <c r="T207" s="2"/>
      <c r="U207" s="2"/>
      <c r="V207" s="2"/>
      <c r="W207" s="2"/>
      <c r="X207" s="2"/>
      <c r="Y207" s="195"/>
      <c r="Z207" s="2"/>
      <c r="AA207" s="2"/>
      <c r="AB207" s="2"/>
      <c r="AC207" s="196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</row>
    <row r="208" spans="1:54" x14ac:dyDescent="0.35">
      <c r="A208" s="182"/>
      <c r="B208" s="77" t="s">
        <v>23</v>
      </c>
      <c r="C208" s="20" t="str">
        <f t="shared" si="130"/>
        <v/>
      </c>
      <c r="D208" s="20" t="str">
        <f t="shared" si="118"/>
        <v/>
      </c>
      <c r="E208" s="155" t="s">
        <v>296</v>
      </c>
      <c r="F208" s="146">
        <f>Decsheets!$V$8</f>
        <v>3</v>
      </c>
      <c r="G208" s="12"/>
      <c r="H208" s="12"/>
      <c r="I208" s="22"/>
      <c r="J208" s="18" t="str">
        <f t="shared" si="131"/>
        <v/>
      </c>
      <c r="K208" s="18" t="str">
        <f t="shared" si="131"/>
        <v/>
      </c>
      <c r="L208" s="18" t="str">
        <f t="shared" si="131"/>
        <v/>
      </c>
      <c r="M208" s="18" t="str">
        <f t="shared" si="131"/>
        <v/>
      </c>
      <c r="N208" s="18" t="str">
        <f t="shared" si="131"/>
        <v/>
      </c>
      <c r="O208" s="18" t="str">
        <f t="shared" si="131"/>
        <v/>
      </c>
      <c r="P208" s="18" t="str">
        <f t="shared" si="131"/>
        <v/>
      </c>
      <c r="Q208" s="18" t="str">
        <f t="shared" si="131"/>
        <v/>
      </c>
      <c r="R208" s="18"/>
      <c r="S208" s="12"/>
      <c r="T208" s="2"/>
      <c r="U208" s="2"/>
      <c r="V208" s="2"/>
      <c r="W208" s="2"/>
      <c r="X208" s="2"/>
      <c r="Y208" s="195"/>
      <c r="Z208" s="2"/>
      <c r="AA208" s="2"/>
      <c r="AB208" s="2"/>
      <c r="AC208" s="196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</row>
    <row r="209" spans="1:54" x14ac:dyDescent="0.35">
      <c r="A209" s="182"/>
      <c r="B209" s="77" t="s">
        <v>24</v>
      </c>
      <c r="C209" s="20" t="str">
        <f t="shared" si="130"/>
        <v/>
      </c>
      <c r="D209" s="20" t="str">
        <f t="shared" si="118"/>
        <v/>
      </c>
      <c r="E209" s="155" t="s">
        <v>296</v>
      </c>
      <c r="F209" s="146">
        <f>Decsheets!$V$9</f>
        <v>2</v>
      </c>
      <c r="G209" s="12"/>
      <c r="H209" s="12"/>
      <c r="I209" s="22"/>
      <c r="J209" s="18" t="str">
        <f t="shared" si="131"/>
        <v/>
      </c>
      <c r="K209" s="18" t="str">
        <f t="shared" si="131"/>
        <v/>
      </c>
      <c r="L209" s="18" t="str">
        <f t="shared" si="131"/>
        <v/>
      </c>
      <c r="M209" s="18" t="str">
        <f t="shared" si="131"/>
        <v/>
      </c>
      <c r="N209" s="18" t="str">
        <f t="shared" si="131"/>
        <v/>
      </c>
      <c r="O209" s="18" t="str">
        <f t="shared" si="131"/>
        <v/>
      </c>
      <c r="P209" s="18" t="str">
        <f t="shared" si="131"/>
        <v/>
      </c>
      <c r="Q209" s="18" t="str">
        <f t="shared" si="131"/>
        <v/>
      </c>
      <c r="R209" s="18"/>
      <c r="S209" s="12"/>
      <c r="T209" s="2"/>
      <c r="U209" s="2"/>
      <c r="V209" s="2"/>
      <c r="W209" s="2"/>
      <c r="X209" s="2"/>
      <c r="Y209" s="195"/>
      <c r="Z209" s="2"/>
      <c r="AA209" s="2"/>
      <c r="AB209" s="2"/>
      <c r="AC209" s="196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</row>
    <row r="210" spans="1:54" x14ac:dyDescent="0.35">
      <c r="A210" s="182"/>
      <c r="B210" s="77" t="s">
        <v>25</v>
      </c>
      <c r="C210" s="20" t="str">
        <f t="shared" si="130"/>
        <v/>
      </c>
      <c r="D210" s="20" t="str">
        <f t="shared" si="118"/>
        <v/>
      </c>
      <c r="E210" s="155" t="s">
        <v>296</v>
      </c>
      <c r="F210" s="146">
        <f>Decsheets!$V$10</f>
        <v>1</v>
      </c>
      <c r="G210" s="12"/>
      <c r="H210" s="12"/>
      <c r="I210" s="22"/>
      <c r="J210" s="18" t="str">
        <f t="shared" si="131"/>
        <v/>
      </c>
      <c r="K210" s="18" t="str">
        <f t="shared" si="131"/>
        <v/>
      </c>
      <c r="L210" s="18" t="str">
        <f t="shared" si="131"/>
        <v/>
      </c>
      <c r="M210" s="18" t="str">
        <f t="shared" si="131"/>
        <v/>
      </c>
      <c r="N210" s="18" t="str">
        <f t="shared" si="131"/>
        <v/>
      </c>
      <c r="O210" s="18" t="str">
        <f t="shared" si="131"/>
        <v/>
      </c>
      <c r="P210" s="18" t="str">
        <f t="shared" si="131"/>
        <v/>
      </c>
      <c r="Q210" s="18" t="str">
        <f t="shared" si="131"/>
        <v/>
      </c>
      <c r="R210" s="18"/>
      <c r="S210" s="12"/>
      <c r="T210" s="2"/>
      <c r="U210" s="2"/>
      <c r="V210" s="2"/>
      <c r="W210" s="2"/>
      <c r="X210" s="2"/>
      <c r="Y210" s="195"/>
      <c r="Z210" s="2"/>
      <c r="AA210" s="2"/>
      <c r="AB210" s="2"/>
      <c r="AC210" s="196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</row>
    <row r="211" spans="1:54" x14ac:dyDescent="0.35">
      <c r="A211" s="182"/>
      <c r="B211" s="77">
        <v>7</v>
      </c>
      <c r="C211" s="20" t="str">
        <f t="shared" si="130"/>
        <v/>
      </c>
      <c r="D211" s="20" t="str">
        <f t="shared" si="118"/>
        <v/>
      </c>
      <c r="E211" s="155" t="s">
        <v>296</v>
      </c>
      <c r="F211" s="146">
        <f>Decsheets!$V$11</f>
        <v>0</v>
      </c>
      <c r="G211" s="12"/>
      <c r="H211" s="12"/>
      <c r="I211" s="22"/>
      <c r="J211" s="18" t="str">
        <f t="shared" si="131"/>
        <v/>
      </c>
      <c r="K211" s="18" t="str">
        <f t="shared" si="131"/>
        <v/>
      </c>
      <c r="L211" s="18" t="str">
        <f t="shared" si="131"/>
        <v/>
      </c>
      <c r="M211" s="18" t="str">
        <f t="shared" si="131"/>
        <v/>
      </c>
      <c r="N211" s="18" t="str">
        <f t="shared" si="131"/>
        <v/>
      </c>
      <c r="O211" s="18" t="str">
        <f t="shared" si="131"/>
        <v/>
      </c>
      <c r="P211" s="18" t="str">
        <f t="shared" si="131"/>
        <v/>
      </c>
      <c r="Q211" s="18" t="str">
        <f t="shared" si="131"/>
        <v/>
      </c>
      <c r="R211" s="18">
        <f>SUM(Decsheets!$V$5:$V$12)-(SUM(J205:P211))</f>
        <v>15</v>
      </c>
      <c r="S211" s="12"/>
      <c r="T211" s="2"/>
      <c r="U211" s="2"/>
      <c r="V211" s="2"/>
      <c r="W211" s="2"/>
      <c r="X211" s="2"/>
      <c r="Y211" s="195"/>
      <c r="Z211" s="2"/>
      <c r="AA211" s="2"/>
      <c r="AB211" s="2"/>
      <c r="AC211" s="196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</row>
    <row r="212" spans="1:54" x14ac:dyDescent="0.35">
      <c r="A212" s="184" t="s">
        <v>13</v>
      </c>
      <c r="B212" s="76"/>
      <c r="C212" s="23" t="s">
        <v>84</v>
      </c>
      <c r="D212" s="26"/>
      <c r="E212" s="186"/>
      <c r="F212" s="144"/>
      <c r="G212" s="12"/>
      <c r="H212" s="12"/>
      <c r="I212" s="12"/>
      <c r="J212" s="18"/>
      <c r="K212" s="18"/>
      <c r="L212" s="18"/>
      <c r="M212" s="18"/>
      <c r="N212" s="18"/>
      <c r="O212" s="18"/>
      <c r="P212" s="18"/>
      <c r="Q212" s="18"/>
      <c r="R212" s="18"/>
      <c r="S212" s="12" t="s">
        <v>47</v>
      </c>
      <c r="T212" s="2"/>
      <c r="U212" s="2"/>
      <c r="V212" s="2"/>
      <c r="W212" s="2"/>
      <c r="X212" s="2"/>
      <c r="Y212" s="195"/>
      <c r="Z212" s="2"/>
      <c r="AA212" s="2"/>
      <c r="AB212" s="2"/>
      <c r="AC212" s="196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</row>
    <row r="213" spans="1:54" x14ac:dyDescent="0.35">
      <c r="A213" s="182" t="s">
        <v>825</v>
      </c>
      <c r="B213" s="77">
        <v>1</v>
      </c>
      <c r="C213" s="20" t="str">
        <f t="shared" ref="C213:C219" si="132">IF(A213="","",VLOOKUP($A$212,IF(LEN(A213)=2,U17MB,U17MA),VLOOKUP(LEFT(A213,1),club,6,FALSE),FALSE))</f>
        <v>Connor Farquharson</v>
      </c>
      <c r="D213" s="20" t="str">
        <f t="shared" si="118"/>
        <v>Dacorum &amp; T</v>
      </c>
      <c r="E213" s="155">
        <v>34.94</v>
      </c>
      <c r="F213" s="146">
        <f>Decsheets!$V$5</f>
        <v>6</v>
      </c>
      <c r="G213" s="12"/>
      <c r="H213" s="12"/>
      <c r="I213" s="22"/>
      <c r="J213" s="18" t="str">
        <f t="shared" ref="J213:Q219" si="133">IF($A213="","",IF(LEFT($A213,1)=J$12,$F213,""))</f>
        <v/>
      </c>
      <c r="K213" s="18" t="str">
        <f t="shared" si="133"/>
        <v/>
      </c>
      <c r="L213" s="18" t="str">
        <f t="shared" si="133"/>
        <v/>
      </c>
      <c r="M213" s="18">
        <f t="shared" si="133"/>
        <v>6</v>
      </c>
      <c r="N213" s="18" t="str">
        <f t="shared" si="133"/>
        <v/>
      </c>
      <c r="O213" s="18" t="str">
        <f t="shared" si="133"/>
        <v/>
      </c>
      <c r="P213" s="18" t="str">
        <f t="shared" si="133"/>
        <v/>
      </c>
      <c r="Q213" s="18" t="str">
        <f t="shared" si="133"/>
        <v/>
      </c>
      <c r="R213" s="18"/>
      <c r="S213" s="12"/>
      <c r="T213" s="2"/>
      <c r="U213" s="2"/>
      <c r="V213" s="2"/>
      <c r="W213" s="2"/>
      <c r="X213" s="2"/>
      <c r="Y213" s="195"/>
      <c r="Z213" s="2"/>
      <c r="AA213" s="2"/>
      <c r="AB213" s="2"/>
      <c r="AC213" s="196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</row>
    <row r="214" spans="1:54" x14ac:dyDescent="0.35">
      <c r="A214" s="182"/>
      <c r="B214" s="77">
        <v>2</v>
      </c>
      <c r="C214" s="20" t="str">
        <f t="shared" si="132"/>
        <v/>
      </c>
      <c r="D214" s="20" t="str">
        <f t="shared" ref="D214:D219" si="134">IF(A214="","",VLOOKUP(LEFT(A214,1),club,2,FALSE))</f>
        <v/>
      </c>
      <c r="E214" s="155" t="s">
        <v>296</v>
      </c>
      <c r="F214" s="146">
        <f>Decsheets!$V$6</f>
        <v>5</v>
      </c>
      <c r="G214" s="12"/>
      <c r="H214" s="12"/>
      <c r="I214" s="22"/>
      <c r="J214" s="18" t="str">
        <f t="shared" si="133"/>
        <v/>
      </c>
      <c r="K214" s="18" t="str">
        <f t="shared" si="133"/>
        <v/>
      </c>
      <c r="L214" s="18" t="str">
        <f t="shared" si="133"/>
        <v/>
      </c>
      <c r="M214" s="18" t="str">
        <f t="shared" si="133"/>
        <v/>
      </c>
      <c r="N214" s="18" t="str">
        <f t="shared" si="133"/>
        <v/>
      </c>
      <c r="O214" s="18" t="str">
        <f t="shared" si="133"/>
        <v/>
      </c>
      <c r="P214" s="18" t="str">
        <f t="shared" si="133"/>
        <v/>
      </c>
      <c r="Q214" s="18" t="str">
        <f t="shared" si="133"/>
        <v/>
      </c>
      <c r="R214" s="18"/>
      <c r="S214" s="12"/>
      <c r="T214" s="2"/>
      <c r="U214" s="2"/>
      <c r="V214" s="2"/>
      <c r="W214" s="2"/>
      <c r="X214" s="2"/>
      <c r="Y214" s="195"/>
      <c r="Z214" s="2"/>
      <c r="AA214" s="2"/>
      <c r="AB214" s="2"/>
      <c r="AC214" s="196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</row>
    <row r="215" spans="1:54" x14ac:dyDescent="0.35">
      <c r="A215" s="182"/>
      <c r="B215" s="77">
        <v>3</v>
      </c>
      <c r="C215" s="20" t="str">
        <f t="shared" si="132"/>
        <v/>
      </c>
      <c r="D215" s="20" t="str">
        <f t="shared" si="134"/>
        <v/>
      </c>
      <c r="E215" s="155" t="s">
        <v>296</v>
      </c>
      <c r="F215" s="146">
        <f>Decsheets!$V$7</f>
        <v>4</v>
      </c>
      <c r="G215" s="12"/>
      <c r="H215" s="12"/>
      <c r="I215" s="22"/>
      <c r="J215" s="18" t="str">
        <f t="shared" si="133"/>
        <v/>
      </c>
      <c r="K215" s="18" t="str">
        <f t="shared" si="133"/>
        <v/>
      </c>
      <c r="L215" s="18" t="str">
        <f t="shared" si="133"/>
        <v/>
      </c>
      <c r="M215" s="18" t="str">
        <f t="shared" si="133"/>
        <v/>
      </c>
      <c r="N215" s="18" t="str">
        <f t="shared" si="133"/>
        <v/>
      </c>
      <c r="O215" s="18" t="str">
        <f t="shared" si="133"/>
        <v/>
      </c>
      <c r="P215" s="18" t="str">
        <f t="shared" si="133"/>
        <v/>
      </c>
      <c r="Q215" s="18" t="str">
        <f t="shared" si="133"/>
        <v/>
      </c>
      <c r="R215" s="18"/>
      <c r="S215" s="12"/>
      <c r="T215" s="2"/>
      <c r="U215" s="2"/>
      <c r="V215" s="2"/>
      <c r="W215" s="2"/>
      <c r="X215" s="2"/>
      <c r="Y215" s="195"/>
      <c r="Z215" s="2"/>
      <c r="AA215" s="2"/>
      <c r="AB215" s="2"/>
      <c r="AC215" s="196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</row>
    <row r="216" spans="1:54" x14ac:dyDescent="0.35">
      <c r="A216" s="182"/>
      <c r="B216" s="77" t="s">
        <v>23</v>
      </c>
      <c r="C216" s="20" t="str">
        <f t="shared" si="132"/>
        <v/>
      </c>
      <c r="D216" s="20" t="str">
        <f t="shared" si="134"/>
        <v/>
      </c>
      <c r="E216" s="155" t="s">
        <v>296</v>
      </c>
      <c r="F216" s="146">
        <f>Decsheets!$V$8</f>
        <v>3</v>
      </c>
      <c r="G216" s="12"/>
      <c r="H216" s="12"/>
      <c r="I216" s="22"/>
      <c r="J216" s="18" t="str">
        <f t="shared" si="133"/>
        <v/>
      </c>
      <c r="K216" s="18" t="str">
        <f t="shared" si="133"/>
        <v/>
      </c>
      <c r="L216" s="18" t="str">
        <f t="shared" si="133"/>
        <v/>
      </c>
      <c r="M216" s="18" t="str">
        <f t="shared" si="133"/>
        <v/>
      </c>
      <c r="N216" s="18" t="str">
        <f t="shared" si="133"/>
        <v/>
      </c>
      <c r="O216" s="18" t="str">
        <f t="shared" si="133"/>
        <v/>
      </c>
      <c r="P216" s="18" t="str">
        <f t="shared" si="133"/>
        <v/>
      </c>
      <c r="Q216" s="18" t="str">
        <f t="shared" si="133"/>
        <v/>
      </c>
      <c r="R216" s="18"/>
      <c r="S216" s="12"/>
      <c r="T216" s="2"/>
      <c r="U216" s="2"/>
      <c r="V216" s="2"/>
      <c r="W216" s="2"/>
      <c r="X216" s="2"/>
      <c r="Y216" s="195"/>
      <c r="Z216" s="2"/>
      <c r="AA216" s="2"/>
      <c r="AB216" s="2"/>
      <c r="AC216" s="196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</row>
    <row r="217" spans="1:54" x14ac:dyDescent="0.35">
      <c r="A217" s="182"/>
      <c r="B217" s="77" t="s">
        <v>24</v>
      </c>
      <c r="C217" s="20" t="str">
        <f t="shared" si="132"/>
        <v/>
      </c>
      <c r="D217" s="20" t="str">
        <f t="shared" si="134"/>
        <v/>
      </c>
      <c r="E217" s="155" t="s">
        <v>296</v>
      </c>
      <c r="F217" s="146">
        <f>Decsheets!$V$9</f>
        <v>2</v>
      </c>
      <c r="G217" s="12"/>
      <c r="H217" s="12"/>
      <c r="I217" s="22"/>
      <c r="J217" s="18" t="str">
        <f t="shared" si="133"/>
        <v/>
      </c>
      <c r="K217" s="18" t="str">
        <f t="shared" si="133"/>
        <v/>
      </c>
      <c r="L217" s="18" t="str">
        <f t="shared" si="133"/>
        <v/>
      </c>
      <c r="M217" s="18" t="str">
        <f t="shared" si="133"/>
        <v/>
      </c>
      <c r="N217" s="18" t="str">
        <f t="shared" si="133"/>
        <v/>
      </c>
      <c r="O217" s="18" t="str">
        <f t="shared" si="133"/>
        <v/>
      </c>
      <c r="P217" s="18" t="str">
        <f t="shared" si="133"/>
        <v/>
      </c>
      <c r="Q217" s="18" t="str">
        <f t="shared" si="133"/>
        <v/>
      </c>
      <c r="R217" s="18"/>
      <c r="S217" s="12"/>
      <c r="T217" s="2"/>
      <c r="U217" s="2"/>
      <c r="V217" s="2"/>
      <c r="W217" s="2"/>
      <c r="X217" s="2"/>
      <c r="Y217" s="195"/>
      <c r="Z217" s="2"/>
      <c r="AA217" s="2"/>
      <c r="AB217" s="2"/>
      <c r="AC217" s="196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</row>
    <row r="218" spans="1:54" x14ac:dyDescent="0.35">
      <c r="A218" s="182"/>
      <c r="B218" s="77" t="s">
        <v>25</v>
      </c>
      <c r="C218" s="20" t="str">
        <f t="shared" si="132"/>
        <v/>
      </c>
      <c r="D218" s="20" t="str">
        <f t="shared" si="134"/>
        <v/>
      </c>
      <c r="E218" s="155" t="s">
        <v>296</v>
      </c>
      <c r="F218" s="146">
        <f>Decsheets!$V$10</f>
        <v>1</v>
      </c>
      <c r="G218" s="12"/>
      <c r="H218" s="12"/>
      <c r="I218" s="22"/>
      <c r="J218" s="18" t="str">
        <f t="shared" si="133"/>
        <v/>
      </c>
      <c r="K218" s="18" t="str">
        <f t="shared" si="133"/>
        <v/>
      </c>
      <c r="L218" s="18" t="str">
        <f t="shared" si="133"/>
        <v/>
      </c>
      <c r="M218" s="18" t="str">
        <f t="shared" si="133"/>
        <v/>
      </c>
      <c r="N218" s="18" t="str">
        <f t="shared" si="133"/>
        <v/>
      </c>
      <c r="O218" s="18" t="str">
        <f t="shared" si="133"/>
        <v/>
      </c>
      <c r="P218" s="18" t="str">
        <f t="shared" si="133"/>
        <v/>
      </c>
      <c r="Q218" s="18" t="str">
        <f t="shared" si="133"/>
        <v/>
      </c>
      <c r="R218" s="18"/>
      <c r="S218" s="12"/>
      <c r="T218" s="2"/>
      <c r="U218" s="2"/>
      <c r="V218" s="2"/>
      <c r="W218" s="2"/>
      <c r="X218" s="2"/>
      <c r="Y218" s="195"/>
      <c r="Z218" s="2"/>
      <c r="AA218" s="2"/>
      <c r="AB218" s="2"/>
      <c r="AC218" s="196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</row>
    <row r="219" spans="1:54" x14ac:dyDescent="0.35">
      <c r="A219" s="182"/>
      <c r="B219" s="77">
        <v>7</v>
      </c>
      <c r="C219" s="20" t="str">
        <f t="shared" si="132"/>
        <v/>
      </c>
      <c r="D219" s="20" t="str">
        <f t="shared" si="134"/>
        <v/>
      </c>
      <c r="E219" s="155" t="s">
        <v>296</v>
      </c>
      <c r="F219" s="146">
        <f>Decsheets!$V$11</f>
        <v>0</v>
      </c>
      <c r="G219" s="12"/>
      <c r="H219" s="12"/>
      <c r="I219" s="22"/>
      <c r="J219" s="18" t="str">
        <f t="shared" si="133"/>
        <v/>
      </c>
      <c r="K219" s="18" t="str">
        <f t="shared" si="133"/>
        <v/>
      </c>
      <c r="L219" s="18" t="str">
        <f t="shared" si="133"/>
        <v/>
      </c>
      <c r="M219" s="18" t="str">
        <f t="shared" si="133"/>
        <v/>
      </c>
      <c r="N219" s="18" t="str">
        <f t="shared" si="133"/>
        <v/>
      </c>
      <c r="O219" s="18" t="str">
        <f t="shared" si="133"/>
        <v/>
      </c>
      <c r="P219" s="18" t="str">
        <f t="shared" si="133"/>
        <v/>
      </c>
      <c r="Q219" s="18" t="str">
        <f t="shared" si="133"/>
        <v/>
      </c>
      <c r="R219" s="18">
        <f>SUM(Decsheets!$V$5:$V$12)-(SUM(J213:P219))</f>
        <v>15</v>
      </c>
      <c r="S219" s="12"/>
      <c r="T219" s="2"/>
      <c r="U219" s="2"/>
      <c r="V219" s="2"/>
      <c r="W219" s="2"/>
      <c r="X219" s="2"/>
      <c r="Y219" s="195"/>
      <c r="Z219" s="2"/>
      <c r="AA219" s="2"/>
      <c r="AB219" s="2"/>
      <c r="AC219" s="196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</row>
    <row r="220" spans="1:54" x14ac:dyDescent="0.35">
      <c r="A220" s="184" t="s">
        <v>14</v>
      </c>
      <c r="B220" s="76"/>
      <c r="C220" s="23" t="s">
        <v>85</v>
      </c>
      <c r="D220" s="26"/>
      <c r="E220" s="186"/>
      <c r="F220" s="144"/>
      <c r="G220" s="12"/>
      <c r="H220" s="12"/>
      <c r="I220" s="27"/>
      <c r="J220" s="18"/>
      <c r="K220" s="18"/>
      <c r="L220" s="18"/>
      <c r="M220" s="18"/>
      <c r="N220" s="18"/>
      <c r="O220" s="18"/>
      <c r="P220" s="18"/>
      <c r="Q220" s="18"/>
      <c r="R220" s="18"/>
      <c r="S220" s="12" t="s">
        <v>14</v>
      </c>
      <c r="T220" s="2"/>
      <c r="U220" s="2"/>
      <c r="V220" s="2"/>
      <c r="W220" s="2"/>
      <c r="X220" s="2"/>
      <c r="Y220" s="195"/>
      <c r="Z220" s="2"/>
      <c r="AA220" s="2"/>
      <c r="AB220" s="2"/>
      <c r="AC220" s="196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</row>
    <row r="221" spans="1:54" x14ac:dyDescent="0.35">
      <c r="A221" s="182" t="s">
        <v>428</v>
      </c>
      <c r="B221" s="77">
        <v>1</v>
      </c>
      <c r="C221" s="20" t="str">
        <f t="shared" ref="C221:C227" si="135">IF(A221="","",VLOOKUP($A$220,IF(LEN(A221)=2,U17MB,U17MA),VLOOKUP(LEFT(A221,1),club,6,FALSE),FALSE))</f>
        <v>Watford</v>
      </c>
      <c r="D221" s="20" t="str">
        <f t="shared" ref="D221:D227" si="136">IF(A221="","",VLOOKUP(LEFT(A221,1),club,2,FALSE))</f>
        <v>Watford</v>
      </c>
      <c r="E221" s="154">
        <v>45.3</v>
      </c>
      <c r="F221" s="146">
        <f>Decsheets!$V$5</f>
        <v>6</v>
      </c>
      <c r="G221" s="12"/>
      <c r="H221" s="12"/>
      <c r="I221" s="22"/>
      <c r="J221" s="18" t="str">
        <f t="shared" ref="J221:Q227" si="137">IF($A221="","",IF(LEFT($A221,1)=J$12,$F221,""))</f>
        <v/>
      </c>
      <c r="K221" s="18">
        <f t="shared" si="137"/>
        <v>6</v>
      </c>
      <c r="L221" s="18" t="str">
        <f t="shared" si="137"/>
        <v/>
      </c>
      <c r="M221" s="18" t="str">
        <f t="shared" si="137"/>
        <v/>
      </c>
      <c r="N221" s="18" t="str">
        <f t="shared" si="137"/>
        <v/>
      </c>
      <c r="O221" s="18" t="str">
        <f t="shared" si="137"/>
        <v/>
      </c>
      <c r="P221" s="18" t="str">
        <f t="shared" si="137"/>
        <v/>
      </c>
      <c r="Q221" s="18" t="str">
        <f t="shared" si="137"/>
        <v/>
      </c>
      <c r="R221" s="18"/>
      <c r="S221" s="12"/>
      <c r="T221" s="2"/>
      <c r="U221" s="2"/>
      <c r="V221" s="2"/>
      <c r="W221" s="2"/>
      <c r="X221" s="2"/>
      <c r="Y221" s="195"/>
      <c r="Z221" s="2"/>
      <c r="AA221" s="2"/>
      <c r="AB221" s="2"/>
      <c r="AC221" s="196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</row>
    <row r="222" spans="1:54" x14ac:dyDescent="0.35">
      <c r="A222" s="182" t="s">
        <v>425</v>
      </c>
      <c r="B222" s="77">
        <v>2</v>
      </c>
      <c r="C222" s="20" t="str">
        <f t="shared" si="135"/>
        <v>St Albans</v>
      </c>
      <c r="D222" s="20" t="str">
        <f t="shared" si="136"/>
        <v>St Albans</v>
      </c>
      <c r="E222" s="154">
        <v>47.5</v>
      </c>
      <c r="F222" s="146">
        <f>Decsheets!$V$6</f>
        <v>5</v>
      </c>
      <c r="G222" s="12"/>
      <c r="H222" s="12"/>
      <c r="I222" s="22"/>
      <c r="J222" s="18">
        <f t="shared" si="137"/>
        <v>5</v>
      </c>
      <c r="K222" s="18" t="str">
        <f t="shared" si="137"/>
        <v/>
      </c>
      <c r="L222" s="18" t="str">
        <f t="shared" si="137"/>
        <v/>
      </c>
      <c r="M222" s="18" t="str">
        <f t="shared" si="137"/>
        <v/>
      </c>
      <c r="N222" s="18" t="str">
        <f t="shared" si="137"/>
        <v/>
      </c>
      <c r="O222" s="18" t="str">
        <f t="shared" si="137"/>
        <v/>
      </c>
      <c r="P222" s="18" t="str">
        <f t="shared" si="137"/>
        <v/>
      </c>
      <c r="Q222" s="18" t="str">
        <f t="shared" si="137"/>
        <v/>
      </c>
      <c r="R222" s="18"/>
      <c r="S222" s="12"/>
      <c r="T222" s="2"/>
      <c r="U222" s="2"/>
      <c r="V222" s="2"/>
      <c r="W222" s="2"/>
      <c r="X222" s="2"/>
      <c r="Y222" s="195"/>
      <c r="Z222" s="2"/>
      <c r="AA222" s="2"/>
      <c r="AB222" s="2"/>
      <c r="AC222" s="196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</row>
    <row r="223" spans="1:54" x14ac:dyDescent="0.35">
      <c r="A223" s="182" t="s">
        <v>432</v>
      </c>
      <c r="B223" s="77">
        <v>3</v>
      </c>
      <c r="C223" s="20" t="str">
        <f t="shared" si="135"/>
        <v>Dacorum &amp; T</v>
      </c>
      <c r="D223" s="20" t="str">
        <f t="shared" si="136"/>
        <v>Dacorum &amp; T</v>
      </c>
      <c r="E223" s="154">
        <v>49.3</v>
      </c>
      <c r="F223" s="146">
        <f>Decsheets!$V$7</f>
        <v>4</v>
      </c>
      <c r="G223" s="12"/>
      <c r="H223" s="12"/>
      <c r="I223" s="22"/>
      <c r="J223" s="18" t="str">
        <f t="shared" si="137"/>
        <v/>
      </c>
      <c r="K223" s="18" t="str">
        <f t="shared" si="137"/>
        <v/>
      </c>
      <c r="L223" s="18" t="str">
        <f t="shared" si="137"/>
        <v/>
      </c>
      <c r="M223" s="18">
        <f t="shared" si="137"/>
        <v>4</v>
      </c>
      <c r="N223" s="18" t="str">
        <f t="shared" si="137"/>
        <v/>
      </c>
      <c r="O223" s="18" t="str">
        <f t="shared" si="137"/>
        <v/>
      </c>
      <c r="P223" s="18" t="str">
        <f t="shared" si="137"/>
        <v/>
      </c>
      <c r="Q223" s="18" t="str">
        <f t="shared" si="137"/>
        <v/>
      </c>
      <c r="R223" s="18"/>
      <c r="S223" s="12"/>
      <c r="T223" s="2"/>
      <c r="U223" s="2"/>
      <c r="V223" s="2"/>
      <c r="W223" s="2"/>
      <c r="X223" s="2"/>
      <c r="Y223" s="195"/>
      <c r="Z223" s="2"/>
      <c r="AA223" s="2"/>
      <c r="AB223" s="2"/>
      <c r="AC223" s="196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</row>
    <row r="224" spans="1:54" x14ac:dyDescent="0.35">
      <c r="A224" s="182"/>
      <c r="B224" s="77" t="s">
        <v>23</v>
      </c>
      <c r="C224" s="20" t="str">
        <f t="shared" si="135"/>
        <v/>
      </c>
      <c r="D224" s="20" t="str">
        <f t="shared" si="136"/>
        <v/>
      </c>
      <c r="E224" s="154" t="s">
        <v>296</v>
      </c>
      <c r="F224" s="146">
        <f>Decsheets!$V$8</f>
        <v>3</v>
      </c>
      <c r="G224" s="12"/>
      <c r="H224" s="12"/>
      <c r="I224" s="22"/>
      <c r="J224" s="18" t="str">
        <f t="shared" si="137"/>
        <v/>
      </c>
      <c r="K224" s="18" t="str">
        <f t="shared" si="137"/>
        <v/>
      </c>
      <c r="L224" s="18" t="str">
        <f t="shared" si="137"/>
        <v/>
      </c>
      <c r="M224" s="18" t="str">
        <f t="shared" si="137"/>
        <v/>
      </c>
      <c r="N224" s="18" t="str">
        <f t="shared" si="137"/>
        <v/>
      </c>
      <c r="O224" s="18" t="str">
        <f t="shared" si="137"/>
        <v/>
      </c>
      <c r="P224" s="18" t="str">
        <f t="shared" si="137"/>
        <v/>
      </c>
      <c r="Q224" s="18" t="str">
        <f t="shared" si="137"/>
        <v/>
      </c>
      <c r="R224" s="18"/>
      <c r="S224" s="12"/>
      <c r="T224" s="2"/>
      <c r="U224" s="2"/>
      <c r="V224" s="2"/>
      <c r="W224" s="2"/>
      <c r="X224" s="2"/>
      <c r="Y224" s="195"/>
      <c r="Z224" s="2"/>
      <c r="AA224" s="2"/>
      <c r="AB224" s="2"/>
      <c r="AC224" s="196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</row>
    <row r="225" spans="1:54" x14ac:dyDescent="0.35">
      <c r="A225" s="182"/>
      <c r="B225" s="77" t="s">
        <v>24</v>
      </c>
      <c r="C225" s="20" t="str">
        <f t="shared" si="135"/>
        <v/>
      </c>
      <c r="D225" s="20" t="str">
        <f t="shared" si="136"/>
        <v/>
      </c>
      <c r="E225" s="154" t="s">
        <v>296</v>
      </c>
      <c r="F225" s="146">
        <f>Decsheets!$V$9</f>
        <v>2</v>
      </c>
      <c r="G225" s="12"/>
      <c r="H225" s="12"/>
      <c r="I225" s="22"/>
      <c r="J225" s="18" t="str">
        <f t="shared" si="137"/>
        <v/>
      </c>
      <c r="K225" s="18" t="str">
        <f t="shared" si="137"/>
        <v/>
      </c>
      <c r="L225" s="18" t="str">
        <f t="shared" si="137"/>
        <v/>
      </c>
      <c r="M225" s="18" t="str">
        <f t="shared" si="137"/>
        <v/>
      </c>
      <c r="N225" s="18" t="str">
        <f t="shared" si="137"/>
        <v/>
      </c>
      <c r="O225" s="18" t="str">
        <f t="shared" si="137"/>
        <v/>
      </c>
      <c r="P225" s="18" t="str">
        <f t="shared" si="137"/>
        <v/>
      </c>
      <c r="Q225" s="18" t="str">
        <f t="shared" si="137"/>
        <v/>
      </c>
      <c r="R225" s="18"/>
      <c r="S225" s="12"/>
      <c r="T225" s="2"/>
      <c r="U225" s="2"/>
      <c r="V225" s="2"/>
      <c r="W225" s="2"/>
      <c r="X225" s="2"/>
      <c r="Y225" s="195"/>
      <c r="Z225" s="2"/>
      <c r="AA225" s="2"/>
      <c r="AB225" s="2"/>
      <c r="AC225" s="196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</row>
    <row r="226" spans="1:54" x14ac:dyDescent="0.35">
      <c r="A226" s="182"/>
      <c r="B226" s="77" t="s">
        <v>25</v>
      </c>
      <c r="C226" s="20" t="str">
        <f t="shared" si="135"/>
        <v/>
      </c>
      <c r="D226" s="20" t="str">
        <f t="shared" si="136"/>
        <v/>
      </c>
      <c r="E226" s="154" t="s">
        <v>296</v>
      </c>
      <c r="F226" s="146">
        <f>Decsheets!$V$10</f>
        <v>1</v>
      </c>
      <c r="G226" s="12"/>
      <c r="H226" s="12"/>
      <c r="I226" s="22"/>
      <c r="J226" s="18" t="str">
        <f t="shared" si="137"/>
        <v/>
      </c>
      <c r="K226" s="18" t="str">
        <f t="shared" si="137"/>
        <v/>
      </c>
      <c r="L226" s="18" t="str">
        <f t="shared" si="137"/>
        <v/>
      </c>
      <c r="M226" s="18" t="str">
        <f t="shared" si="137"/>
        <v/>
      </c>
      <c r="N226" s="18" t="str">
        <f t="shared" si="137"/>
        <v/>
      </c>
      <c r="O226" s="18" t="str">
        <f t="shared" si="137"/>
        <v/>
      </c>
      <c r="P226" s="18" t="str">
        <f t="shared" si="137"/>
        <v/>
      </c>
      <c r="Q226" s="18" t="str">
        <f t="shared" si="137"/>
        <v/>
      </c>
      <c r="R226" s="18"/>
      <c r="S226" s="12"/>
      <c r="T226" s="2"/>
      <c r="U226" s="2"/>
      <c r="V226" s="2"/>
      <c r="W226" s="2"/>
      <c r="X226" s="2"/>
      <c r="Y226" s="195"/>
      <c r="Z226" s="2"/>
      <c r="AA226" s="2"/>
      <c r="AB226" s="2"/>
      <c r="AC226" s="196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</row>
    <row r="227" spans="1:54" x14ac:dyDescent="0.35">
      <c r="A227" s="182"/>
      <c r="B227" s="77">
        <v>7</v>
      </c>
      <c r="C227" s="20" t="str">
        <f t="shared" si="135"/>
        <v/>
      </c>
      <c r="D227" s="20" t="str">
        <f t="shared" si="136"/>
        <v/>
      </c>
      <c r="E227" s="154" t="s">
        <v>296</v>
      </c>
      <c r="F227" s="146">
        <f>Decsheets!$V$11</f>
        <v>0</v>
      </c>
      <c r="G227" s="12"/>
      <c r="H227" s="12"/>
      <c r="I227" s="22"/>
      <c r="J227" s="18" t="str">
        <f t="shared" si="137"/>
        <v/>
      </c>
      <c r="K227" s="18" t="str">
        <f t="shared" si="137"/>
        <v/>
      </c>
      <c r="L227" s="18" t="str">
        <f t="shared" si="137"/>
        <v/>
      </c>
      <c r="M227" s="18" t="str">
        <f t="shared" si="137"/>
        <v/>
      </c>
      <c r="N227" s="18" t="str">
        <f t="shared" si="137"/>
        <v/>
      </c>
      <c r="O227" s="18" t="str">
        <f t="shared" si="137"/>
        <v/>
      </c>
      <c r="P227" s="18" t="str">
        <f t="shared" si="137"/>
        <v/>
      </c>
      <c r="Q227" s="18" t="str">
        <f t="shared" si="137"/>
        <v/>
      </c>
      <c r="R227" s="18">
        <f>SUM(Decsheets!$V$5:$V$12)-(SUM(J221:P227))</f>
        <v>6</v>
      </c>
      <c r="S227" s="12"/>
      <c r="T227" s="2"/>
      <c r="U227" s="2"/>
      <c r="V227" s="2"/>
      <c r="W227" s="2"/>
      <c r="X227" s="2"/>
      <c r="Y227" s="195"/>
      <c r="Z227" s="2"/>
      <c r="AA227" s="2"/>
      <c r="AB227" s="2"/>
      <c r="AC227" s="196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</row>
  </sheetData>
  <sheetProtection password="CAC7" sheet="1" objects="1" scenarios="1" selectLockedCells="1"/>
  <mergeCells count="4">
    <mergeCell ref="P1:R1"/>
    <mergeCell ref="R10:R12"/>
    <mergeCell ref="A1:E1"/>
    <mergeCell ref="W1:AB1"/>
  </mergeCells>
  <printOptions horizontalCentered="1" verticalCentered="1"/>
  <pageMargins left="0.51181102362204722" right="0.51181102362204722" top="0.43307086614173229" bottom="0.43307086614173229" header="0.39370078740157483" footer="0"/>
  <pageSetup paperSize="9" scale="80" fitToHeight="2" orientation="portrait" r:id="rId1"/>
  <headerFooter>
    <oddHeader>&amp;RUnder 17 men Page &amp;P of &amp;N</oddHead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0">
    <pageSetUpPr fitToPage="1"/>
  </sheetPr>
  <dimension ref="A1:AG534"/>
  <sheetViews>
    <sheetView workbookViewId="0">
      <pane ySplit="1290" topLeftCell="A132" activePane="bottomLeft"/>
      <selection pane="bottomLeft" activeCell="K149" sqref="K149"/>
    </sheetView>
  </sheetViews>
  <sheetFormatPr defaultRowHeight="14.5" x14ac:dyDescent="0.35"/>
  <cols>
    <col min="1" max="1" width="10.1796875" style="6" customWidth="1"/>
    <col min="2" max="2" width="9.1796875" style="6"/>
    <col min="3" max="3" width="7.453125" style="138" customWidth="1"/>
    <col min="4" max="4" width="20.26953125" style="138" customWidth="1"/>
    <col min="5" max="5" width="16" style="138" customWidth="1"/>
    <col min="6" max="6" width="11.1796875" style="279" customWidth="1"/>
    <col min="7" max="7" width="4" style="2" customWidth="1"/>
    <col min="8" max="8" width="36.81640625" style="2" customWidth="1"/>
    <col min="9" max="9" width="2.7265625" style="2" customWidth="1"/>
    <col min="10" max="10" width="6.1796875" style="2" customWidth="1"/>
    <col min="11" max="11" width="23.54296875" style="2" customWidth="1"/>
    <col min="12" max="12" width="11.1796875" style="2" customWidth="1"/>
    <col min="23" max="24" width="9.1796875" style="136"/>
    <col min="25" max="25" width="18.7265625" customWidth="1"/>
    <col min="26" max="26" width="13.453125" customWidth="1"/>
    <col min="27" max="27" width="11.26953125" style="283" customWidth="1"/>
    <col min="28" max="28" width="10" customWidth="1"/>
    <col min="29" max="30" width="9.1796875" style="136"/>
    <col min="31" max="31" width="18.7265625" customWidth="1"/>
    <col min="32" max="32" width="13.453125" customWidth="1"/>
    <col min="33" max="33" width="11.26953125" style="136" customWidth="1"/>
  </cols>
  <sheetData>
    <row r="1" spans="1:33" ht="18" x14ac:dyDescent="0.4">
      <c r="A1" s="340" t="s">
        <v>335</v>
      </c>
      <c r="B1" s="340"/>
      <c r="C1" s="340"/>
      <c r="D1" s="340"/>
      <c r="E1" s="340"/>
      <c r="F1" s="340"/>
      <c r="G1" s="340"/>
      <c r="H1" s="135"/>
      <c r="M1" s="2"/>
      <c r="N1" s="2"/>
      <c r="O1" s="2"/>
      <c r="P1" s="2"/>
      <c r="Q1" s="2"/>
      <c r="R1" s="2"/>
      <c r="W1" s="346" t="s">
        <v>395</v>
      </c>
      <c r="X1" s="346"/>
      <c r="Y1" s="346"/>
      <c r="Z1" s="346"/>
      <c r="AA1" s="346"/>
      <c r="AB1" s="284" t="s">
        <v>396</v>
      </c>
      <c r="AC1" s="347" t="str">
        <f>D2</f>
        <v>Watford</v>
      </c>
      <c r="AD1" s="347"/>
      <c r="AE1" s="285" t="s">
        <v>16</v>
      </c>
      <c r="AF1" s="286">
        <f>E2</f>
        <v>44451</v>
      </c>
    </row>
    <row r="2" spans="1:33" ht="16" thickBot="1" x14ac:dyDescent="0.4">
      <c r="D2" s="139" t="str">
        <f>Overallresults!I38</f>
        <v>Watford</v>
      </c>
      <c r="E2" s="140">
        <f>Overallresults!L38</f>
        <v>44451</v>
      </c>
      <c r="H2" s="265" t="s">
        <v>391</v>
      </c>
      <c r="K2" s="273" t="s">
        <v>389</v>
      </c>
      <c r="L2" s="273"/>
      <c r="M2" s="273"/>
      <c r="N2" s="273"/>
      <c r="O2" s="273"/>
      <c r="P2" s="273"/>
      <c r="Q2" s="273"/>
      <c r="R2" s="273"/>
      <c r="S2" s="83"/>
    </row>
    <row r="3" spans="1:33" x14ac:dyDescent="0.35">
      <c r="A3" s="262" t="s">
        <v>291</v>
      </c>
      <c r="B3" s="263" t="s">
        <v>292</v>
      </c>
      <c r="C3" s="264" t="s">
        <v>293</v>
      </c>
      <c r="D3" s="264" t="s">
        <v>294</v>
      </c>
      <c r="E3" s="264" t="s">
        <v>244</v>
      </c>
      <c r="F3" s="280" t="s">
        <v>295</v>
      </c>
      <c r="G3" s="124"/>
      <c r="H3" s="265" t="s">
        <v>392</v>
      </c>
      <c r="I3" s="124"/>
      <c r="K3" s="273" t="s">
        <v>390</v>
      </c>
      <c r="L3" s="83"/>
      <c r="M3" s="273"/>
      <c r="N3" s="273"/>
      <c r="O3" s="273"/>
      <c r="P3" s="273"/>
      <c r="Q3" s="273"/>
      <c r="R3" s="273"/>
      <c r="S3" s="83"/>
      <c r="W3" s="136" t="s">
        <v>291</v>
      </c>
      <c r="X3" s="136" t="s">
        <v>292</v>
      </c>
      <c r="Y3" t="s">
        <v>294</v>
      </c>
      <c r="Z3" t="s">
        <v>244</v>
      </c>
      <c r="AA3" s="283" t="s">
        <v>397</v>
      </c>
      <c r="AC3" s="136" t="s">
        <v>291</v>
      </c>
      <c r="AD3" s="136" t="s">
        <v>292</v>
      </c>
      <c r="AE3" t="s">
        <v>294</v>
      </c>
      <c r="AF3" t="s">
        <v>244</v>
      </c>
      <c r="AG3" s="283" t="s">
        <v>397</v>
      </c>
    </row>
    <row r="4" spans="1:33" x14ac:dyDescent="0.35">
      <c r="A4" s="311" t="s">
        <v>194</v>
      </c>
      <c r="B4" s="287" t="s">
        <v>314</v>
      </c>
      <c r="C4" s="288">
        <v>201</v>
      </c>
      <c r="D4" s="141" t="str">
        <f>VLOOKUP($C4,$J$6:$M$506,2,TRUE)</f>
        <v>Isla Gardner</v>
      </c>
      <c r="E4" s="141" t="str">
        <f>VLOOKUP($C4,$J$6:$M$506,3,TRUE)</f>
        <v>Herts Phoenix</v>
      </c>
      <c r="F4" s="301" t="s">
        <v>826</v>
      </c>
      <c r="G4" s="125"/>
      <c r="H4" s="265" t="s">
        <v>394</v>
      </c>
      <c r="I4" s="125"/>
      <c r="K4"/>
      <c r="L4"/>
      <c r="W4" s="136" t="str">
        <f>$A4</f>
        <v>70H</v>
      </c>
      <c r="X4" s="136" t="str">
        <f>$B4</f>
        <v>U13G</v>
      </c>
      <c r="Y4" t="str">
        <f>$D4</f>
        <v>Isla Gardner</v>
      </c>
      <c r="Z4" t="str">
        <f>$E4</f>
        <v>Herts Phoenix</v>
      </c>
      <c r="AA4" s="283" t="str">
        <f>$F4</f>
        <v>15.9</v>
      </c>
      <c r="AC4" s="136" t="str">
        <f>$A71</f>
        <v>LJ</v>
      </c>
      <c r="AD4" s="136" t="str">
        <f>$B71</f>
        <v>U13G</v>
      </c>
      <c r="AE4" t="str">
        <f>$D71</f>
        <v>Lily Jackson</v>
      </c>
      <c r="AF4" t="str">
        <f>$E71</f>
        <v>Herts Phoenix</v>
      </c>
      <c r="AG4" s="283" t="str">
        <f>$F71</f>
        <v>2.70</v>
      </c>
    </row>
    <row r="5" spans="1:33" x14ac:dyDescent="0.35">
      <c r="A5" s="311" t="s">
        <v>194</v>
      </c>
      <c r="B5" s="287" t="s">
        <v>314</v>
      </c>
      <c r="C5" s="289">
        <v>104</v>
      </c>
      <c r="D5" s="141" t="str">
        <f t="shared" ref="D5:D68" si="0">VLOOKUP($C5,$J$6:$M$506,2,TRUE)</f>
        <v>Anna Rowland</v>
      </c>
      <c r="E5" s="141" t="str">
        <f t="shared" ref="E5:E68" si="1">VLOOKUP($C5,$J$6:$M$506,3,TRUE)</f>
        <v>St Albans</v>
      </c>
      <c r="F5" s="301" t="s">
        <v>827</v>
      </c>
      <c r="G5" s="127"/>
      <c r="H5" s="265" t="s">
        <v>393</v>
      </c>
      <c r="I5" s="127"/>
      <c r="K5" s="276" t="s">
        <v>294</v>
      </c>
      <c r="L5" s="277" t="s">
        <v>244</v>
      </c>
      <c r="M5" s="126"/>
      <c r="N5" s="2"/>
      <c r="O5" s="2"/>
      <c r="P5" s="2"/>
      <c r="Q5" s="2"/>
      <c r="R5" s="2"/>
      <c r="W5" s="136" t="str">
        <f t="shared" ref="W5:W58" si="2">$A5</f>
        <v>70H</v>
      </c>
      <c r="X5" s="136" t="str">
        <f t="shared" ref="X5:X58" si="3">$B5</f>
        <v>U13G</v>
      </c>
      <c r="Y5" t="str">
        <f t="shared" ref="Y5:Y58" si="4">$D5</f>
        <v>Anna Rowland</v>
      </c>
      <c r="Z5" t="str">
        <f t="shared" ref="Z5:Z58" si="5">$E5</f>
        <v>St Albans</v>
      </c>
      <c r="AA5" s="283" t="str">
        <f t="shared" ref="AA5:AA58" si="6">$F5</f>
        <v>17.1</v>
      </c>
      <c r="AC5" s="136" t="str">
        <f t="shared" ref="AC5:AC68" si="7">$A72</f>
        <v>LJ</v>
      </c>
      <c r="AD5" s="136" t="str">
        <f t="shared" ref="AD5:AD68" si="8">$B72</f>
        <v>U13G</v>
      </c>
      <c r="AE5" t="str">
        <f t="shared" ref="AE5:AE68" si="9">$D72</f>
        <v>Erin Russell</v>
      </c>
      <c r="AF5" t="str">
        <f t="shared" ref="AF5:AF68" si="10">$E72</f>
        <v>St Albans</v>
      </c>
      <c r="AG5" s="283" t="str">
        <f t="shared" ref="AG5:AG68" si="11">$F72</f>
        <v>3.28</v>
      </c>
    </row>
    <row r="6" spans="1:33" x14ac:dyDescent="0.35">
      <c r="A6" s="311" t="s">
        <v>194</v>
      </c>
      <c r="B6" s="287" t="s">
        <v>314</v>
      </c>
      <c r="C6" s="289">
        <v>257</v>
      </c>
      <c r="D6" s="141" t="str">
        <f t="shared" si="0"/>
        <v>Scarlett Walker</v>
      </c>
      <c r="E6" s="141" t="str">
        <f t="shared" si="1"/>
        <v>Dacorum &amp; T</v>
      </c>
      <c r="F6" s="301" t="s">
        <v>828</v>
      </c>
      <c r="G6" s="127"/>
      <c r="I6" s="127"/>
      <c r="J6" s="2">
        <v>1</v>
      </c>
      <c r="K6" s="274" t="s">
        <v>388</v>
      </c>
      <c r="L6" s="275" t="s">
        <v>296</v>
      </c>
      <c r="M6" s="126"/>
      <c r="N6" s="2"/>
      <c r="O6" s="2"/>
      <c r="P6" s="2"/>
      <c r="Q6" s="2"/>
      <c r="R6" s="2"/>
      <c r="W6" s="136" t="str">
        <f t="shared" si="2"/>
        <v>70H</v>
      </c>
      <c r="X6" s="136" t="str">
        <f t="shared" si="3"/>
        <v>U13G</v>
      </c>
      <c r="Y6" t="str">
        <f t="shared" si="4"/>
        <v>Scarlett Walker</v>
      </c>
      <c r="Z6" t="str">
        <f t="shared" si="5"/>
        <v>Dacorum &amp; T</v>
      </c>
      <c r="AA6" s="283" t="str">
        <f t="shared" si="6"/>
        <v>17.3</v>
      </c>
      <c r="AC6" s="136" t="str">
        <f t="shared" si="7"/>
        <v>LJ</v>
      </c>
      <c r="AD6" s="136" t="str">
        <f t="shared" si="8"/>
        <v>U13G</v>
      </c>
      <c r="AE6" t="str">
        <f t="shared" si="9"/>
        <v>Leah Burke</v>
      </c>
      <c r="AF6" t="str">
        <f t="shared" si="10"/>
        <v>Herts Phoenix</v>
      </c>
      <c r="AG6" s="283" t="str">
        <f t="shared" si="11"/>
        <v>1.73</v>
      </c>
    </row>
    <row r="7" spans="1:33" x14ac:dyDescent="0.35">
      <c r="A7" s="311" t="s">
        <v>194</v>
      </c>
      <c r="B7" s="287" t="s">
        <v>314</v>
      </c>
      <c r="C7" s="289">
        <v>253</v>
      </c>
      <c r="D7" s="141" t="str">
        <f t="shared" si="0"/>
        <v>Lyla Johnson</v>
      </c>
      <c r="E7" s="141" t="str">
        <f t="shared" si="1"/>
        <v>Dacorum &amp; T</v>
      </c>
      <c r="F7" s="301" t="s">
        <v>829</v>
      </c>
      <c r="G7" s="127"/>
      <c r="H7" s="265" t="s">
        <v>297</v>
      </c>
      <c r="I7" s="127"/>
      <c r="J7" s="2">
        <v>2</v>
      </c>
      <c r="K7" s="291" t="s">
        <v>296</v>
      </c>
      <c r="L7" s="292" t="s">
        <v>296</v>
      </c>
      <c r="M7" s="126"/>
      <c r="N7" s="2"/>
      <c r="O7" s="2"/>
      <c r="P7" s="2"/>
      <c r="Q7" s="2"/>
      <c r="R7" s="2"/>
      <c r="W7" s="136" t="str">
        <f t="shared" si="2"/>
        <v>70H</v>
      </c>
      <c r="X7" s="136" t="str">
        <f t="shared" si="3"/>
        <v>U13G</v>
      </c>
      <c r="Y7" t="str">
        <f t="shared" si="4"/>
        <v>Lyla Johnson</v>
      </c>
      <c r="Z7" t="str">
        <f t="shared" si="5"/>
        <v>Dacorum &amp; T</v>
      </c>
      <c r="AA7" s="283" t="str">
        <f t="shared" si="6"/>
        <v>18.2</v>
      </c>
      <c r="AC7" s="136" t="str">
        <f t="shared" si="7"/>
        <v>LJ</v>
      </c>
      <c r="AD7" s="136" t="str">
        <f t="shared" si="8"/>
        <v>U13G</v>
      </c>
      <c r="AE7" t="str">
        <f t="shared" si="9"/>
        <v>Thea Kennedy</v>
      </c>
      <c r="AF7" t="str">
        <f t="shared" si="10"/>
        <v>Dacorum &amp; T</v>
      </c>
      <c r="AG7" s="283" t="str">
        <f t="shared" si="11"/>
        <v>3.07</v>
      </c>
    </row>
    <row r="8" spans="1:33" x14ac:dyDescent="0.35">
      <c r="A8" s="311" t="s">
        <v>195</v>
      </c>
      <c r="B8" s="287" t="s">
        <v>311</v>
      </c>
      <c r="C8" s="289">
        <v>318</v>
      </c>
      <c r="D8" s="141" t="str">
        <f t="shared" si="0"/>
        <v>Jimi Adu</v>
      </c>
      <c r="E8" s="141" t="str">
        <f t="shared" si="1"/>
        <v>Shaftesbury</v>
      </c>
      <c r="F8" s="301" t="s">
        <v>830</v>
      </c>
      <c r="G8" s="127"/>
      <c r="H8" s="265" t="s">
        <v>298</v>
      </c>
      <c r="I8" s="127"/>
      <c r="J8" s="2">
        <v>3</v>
      </c>
      <c r="K8" s="291" t="s">
        <v>296</v>
      </c>
      <c r="L8" s="292" t="s">
        <v>296</v>
      </c>
      <c r="M8" s="126"/>
      <c r="N8" s="2"/>
      <c r="O8" s="2"/>
      <c r="P8" s="2"/>
      <c r="Q8" s="2"/>
      <c r="R8" s="2"/>
      <c r="W8" s="136" t="str">
        <f t="shared" si="2"/>
        <v>75H</v>
      </c>
      <c r="X8" s="136" t="str">
        <f t="shared" si="3"/>
        <v>U13B</v>
      </c>
      <c r="Y8" t="str">
        <f t="shared" si="4"/>
        <v>Jimi Adu</v>
      </c>
      <c r="Z8" t="str">
        <f t="shared" si="5"/>
        <v>Shaftesbury</v>
      </c>
      <c r="AA8" s="283" t="str">
        <f t="shared" si="6"/>
        <v>15.6</v>
      </c>
      <c r="AC8" s="136" t="str">
        <f t="shared" si="7"/>
        <v>LJ</v>
      </c>
      <c r="AD8" s="136" t="str">
        <f t="shared" si="8"/>
        <v>U13G</v>
      </c>
      <c r="AE8" t="str">
        <f t="shared" si="9"/>
        <v>Scarlett Walker</v>
      </c>
      <c r="AF8" t="str">
        <f t="shared" si="10"/>
        <v>Dacorum &amp; T</v>
      </c>
      <c r="AG8" s="283" t="str">
        <f t="shared" si="11"/>
        <v>3.22</v>
      </c>
    </row>
    <row r="9" spans="1:33" x14ac:dyDescent="0.35">
      <c r="A9" s="311" t="s">
        <v>195</v>
      </c>
      <c r="B9" s="287" t="s">
        <v>315</v>
      </c>
      <c r="C9" s="289">
        <v>334</v>
      </c>
      <c r="D9" s="141" t="str">
        <f t="shared" si="0"/>
        <v>Eva Higson</v>
      </c>
      <c r="E9" s="141" t="str">
        <f t="shared" si="1"/>
        <v>Shaftesbury</v>
      </c>
      <c r="F9" s="301" t="s">
        <v>831</v>
      </c>
      <c r="G9" s="127"/>
      <c r="H9" s="265" t="s">
        <v>299</v>
      </c>
      <c r="I9" s="127"/>
      <c r="J9" s="2">
        <v>4</v>
      </c>
      <c r="K9" s="291" t="s">
        <v>296</v>
      </c>
      <c r="L9" s="292" t="s">
        <v>296</v>
      </c>
      <c r="M9" s="126"/>
      <c r="N9" s="2"/>
      <c r="O9" s="2"/>
      <c r="P9" s="2"/>
      <c r="Q9" s="2"/>
      <c r="R9" s="2"/>
      <c r="W9" s="136" t="str">
        <f t="shared" si="2"/>
        <v>75H</v>
      </c>
      <c r="X9" s="136" t="str">
        <f t="shared" si="3"/>
        <v>U15G</v>
      </c>
      <c r="Y9" t="str">
        <f t="shared" si="4"/>
        <v>Eva Higson</v>
      </c>
      <c r="Z9" t="str">
        <f t="shared" si="5"/>
        <v>Shaftesbury</v>
      </c>
      <c r="AA9" s="283" t="str">
        <f t="shared" si="6"/>
        <v>13.2</v>
      </c>
      <c r="AC9" s="136" t="str">
        <f t="shared" si="7"/>
        <v>LJ</v>
      </c>
      <c r="AD9" s="136" t="str">
        <f t="shared" si="8"/>
        <v>U13G</v>
      </c>
      <c r="AE9" t="str">
        <f t="shared" si="9"/>
        <v xml:space="preserve">Jasmyn Perrin </v>
      </c>
      <c r="AF9" t="str">
        <f t="shared" si="10"/>
        <v>Shaftesbury</v>
      </c>
      <c r="AG9" s="283" t="str">
        <f t="shared" si="11"/>
        <v>3.02</v>
      </c>
    </row>
    <row r="10" spans="1:33" x14ac:dyDescent="0.35">
      <c r="A10" s="311" t="s">
        <v>20</v>
      </c>
      <c r="B10" s="287" t="s">
        <v>316</v>
      </c>
      <c r="C10" s="289">
        <v>346</v>
      </c>
      <c r="D10" s="141" t="str">
        <f t="shared" si="0"/>
        <v>Karen Apolot</v>
      </c>
      <c r="E10" s="141" t="str">
        <f t="shared" si="1"/>
        <v>Shaftesbury</v>
      </c>
      <c r="F10" s="301" t="s">
        <v>831</v>
      </c>
      <c r="G10" s="127"/>
      <c r="H10" s="265" t="s">
        <v>300</v>
      </c>
      <c r="I10" s="127"/>
      <c r="J10" s="2">
        <v>5</v>
      </c>
      <c r="K10" s="291" t="s">
        <v>296</v>
      </c>
      <c r="L10" s="292" t="s">
        <v>296</v>
      </c>
      <c r="M10" s="126"/>
      <c r="N10" s="2"/>
      <c r="O10" s="2"/>
      <c r="P10" s="2"/>
      <c r="Q10" s="2"/>
      <c r="R10" s="2"/>
      <c r="W10" s="136" t="str">
        <f t="shared" si="2"/>
        <v>80H</v>
      </c>
      <c r="X10" s="136" t="str">
        <f t="shared" si="3"/>
        <v>U17W</v>
      </c>
      <c r="Y10" t="str">
        <f t="shared" si="4"/>
        <v>Karen Apolot</v>
      </c>
      <c r="Z10" t="str">
        <f t="shared" si="5"/>
        <v>Shaftesbury</v>
      </c>
      <c r="AA10" s="283" t="str">
        <f t="shared" si="6"/>
        <v>13.2</v>
      </c>
      <c r="AC10" s="136" t="str">
        <f t="shared" si="7"/>
        <v>LJ</v>
      </c>
      <c r="AD10" s="136" t="str">
        <f t="shared" si="8"/>
        <v>U13G</v>
      </c>
      <c r="AE10" t="str">
        <f t="shared" si="9"/>
        <v>Temi Ademuyiwa</v>
      </c>
      <c r="AF10" t="str">
        <f t="shared" si="10"/>
        <v>Watford</v>
      </c>
      <c r="AG10" s="283" t="str">
        <f t="shared" si="11"/>
        <v>3.09</v>
      </c>
    </row>
    <row r="11" spans="1:33" x14ac:dyDescent="0.35">
      <c r="A11" s="311" t="s">
        <v>20</v>
      </c>
      <c r="B11" s="287" t="s">
        <v>312</v>
      </c>
      <c r="C11" s="289">
        <v>137</v>
      </c>
      <c r="D11" s="141" t="str">
        <f t="shared" si="0"/>
        <v>Sammy Newcombe</v>
      </c>
      <c r="E11" s="141" t="str">
        <f t="shared" si="1"/>
        <v>St Albans</v>
      </c>
      <c r="F11" s="301" t="s">
        <v>832</v>
      </c>
      <c r="G11" s="127"/>
      <c r="I11" s="127"/>
      <c r="J11" s="2">
        <v>6</v>
      </c>
      <c r="K11" s="291" t="s">
        <v>296</v>
      </c>
      <c r="L11" s="292" t="s">
        <v>296</v>
      </c>
      <c r="M11" s="126"/>
      <c r="N11" s="2"/>
      <c r="O11" s="2"/>
      <c r="P11" s="2"/>
      <c r="Q11" s="2"/>
      <c r="R11" s="2"/>
      <c r="W11" s="136" t="str">
        <f t="shared" si="2"/>
        <v>80H</v>
      </c>
      <c r="X11" s="136" t="str">
        <f t="shared" si="3"/>
        <v>U15B</v>
      </c>
      <c r="Y11" t="str">
        <f t="shared" si="4"/>
        <v>Sammy Newcombe</v>
      </c>
      <c r="Z11" t="str">
        <f t="shared" si="5"/>
        <v>St Albans</v>
      </c>
      <c r="AA11" s="283" t="str">
        <f t="shared" si="6"/>
        <v>17.5</v>
      </c>
      <c r="AC11" s="136" t="str">
        <f t="shared" si="7"/>
        <v>LJ</v>
      </c>
      <c r="AD11" s="136" t="str">
        <f t="shared" si="8"/>
        <v>U13B</v>
      </c>
      <c r="AE11" t="str">
        <f t="shared" si="9"/>
        <v>Matthew Moody</v>
      </c>
      <c r="AF11" t="str">
        <f t="shared" si="10"/>
        <v>Dacorum &amp; T</v>
      </c>
      <c r="AG11" s="283" t="str">
        <f t="shared" si="11"/>
        <v>3.13</v>
      </c>
    </row>
    <row r="12" spans="1:33" x14ac:dyDescent="0.35">
      <c r="A12" s="311">
        <v>800</v>
      </c>
      <c r="B12" s="287" t="s">
        <v>314</v>
      </c>
      <c r="C12" s="289">
        <v>340</v>
      </c>
      <c r="D12" s="141" t="str">
        <f t="shared" si="0"/>
        <v xml:space="preserve">Jasmyn Perrin </v>
      </c>
      <c r="E12" s="141" t="str">
        <f t="shared" si="1"/>
        <v>Shaftesbury</v>
      </c>
      <c r="F12" s="301" t="s">
        <v>842</v>
      </c>
      <c r="G12" s="127"/>
      <c r="H12" s="265" t="s">
        <v>398</v>
      </c>
      <c r="I12" s="127"/>
      <c r="J12" s="2">
        <v>7</v>
      </c>
      <c r="K12" s="291" t="s">
        <v>296</v>
      </c>
      <c r="L12" s="292" t="s">
        <v>296</v>
      </c>
      <c r="M12" s="126"/>
      <c r="N12" s="2"/>
      <c r="O12" s="2"/>
      <c r="P12" s="2"/>
      <c r="Q12" s="2"/>
      <c r="R12" s="2"/>
      <c r="W12" s="136">
        <f t="shared" si="2"/>
        <v>800</v>
      </c>
      <c r="X12" s="136" t="str">
        <f t="shared" si="3"/>
        <v>U13G</v>
      </c>
      <c r="Y12" t="str">
        <f t="shared" si="4"/>
        <v xml:space="preserve">Jasmyn Perrin </v>
      </c>
      <c r="Z12" t="str">
        <f t="shared" si="5"/>
        <v>Shaftesbury</v>
      </c>
      <c r="AA12" s="283" t="str">
        <f t="shared" si="6"/>
        <v>2:59.2</v>
      </c>
      <c r="AC12" s="136" t="str">
        <f t="shared" si="7"/>
        <v>LJ</v>
      </c>
      <c r="AD12" s="136" t="str">
        <f t="shared" si="8"/>
        <v>U13B</v>
      </c>
      <c r="AE12" t="str">
        <f t="shared" si="9"/>
        <v>Peter Bansaghi</v>
      </c>
      <c r="AF12" t="str">
        <f t="shared" si="10"/>
        <v>St Albans</v>
      </c>
      <c r="AG12" s="283" t="str">
        <f t="shared" si="11"/>
        <v>3.90</v>
      </c>
    </row>
    <row r="13" spans="1:33" x14ac:dyDescent="0.35">
      <c r="A13" s="311">
        <v>800</v>
      </c>
      <c r="B13" s="287" t="s">
        <v>314</v>
      </c>
      <c r="C13" s="289">
        <v>251</v>
      </c>
      <c r="D13" s="141" t="str">
        <f t="shared" si="0"/>
        <v>Nuala Farqhuarson</v>
      </c>
      <c r="E13" s="141" t="str">
        <f t="shared" si="1"/>
        <v>Dacorum &amp; T</v>
      </c>
      <c r="F13" s="301" t="s">
        <v>843</v>
      </c>
      <c r="G13" s="127"/>
      <c r="H13" s="278" t="s">
        <v>399</v>
      </c>
      <c r="I13" s="127"/>
      <c r="J13" s="2">
        <v>8</v>
      </c>
      <c r="K13" s="291" t="s">
        <v>296</v>
      </c>
      <c r="L13" s="292" t="s">
        <v>296</v>
      </c>
      <c r="M13" s="126"/>
      <c r="N13" s="2"/>
      <c r="O13" s="2"/>
      <c r="P13" s="2"/>
      <c r="Q13" s="2"/>
      <c r="R13" s="2"/>
      <c r="W13" s="136">
        <f t="shared" si="2"/>
        <v>800</v>
      </c>
      <c r="X13" s="136" t="str">
        <f t="shared" si="3"/>
        <v>U13G</v>
      </c>
      <c r="Y13" t="str">
        <f t="shared" si="4"/>
        <v>Nuala Farqhuarson</v>
      </c>
      <c r="Z13" t="str">
        <f t="shared" si="5"/>
        <v>Dacorum &amp; T</v>
      </c>
      <c r="AA13" s="283" t="str">
        <f t="shared" si="6"/>
        <v>3:19.5</v>
      </c>
      <c r="AC13" s="136" t="str">
        <f t="shared" si="7"/>
        <v>LJ</v>
      </c>
      <c r="AD13" s="136" t="str">
        <f t="shared" si="8"/>
        <v>U13B</v>
      </c>
      <c r="AE13" t="str">
        <f t="shared" si="9"/>
        <v>Charlie Hoefield</v>
      </c>
      <c r="AF13" t="str">
        <f t="shared" si="10"/>
        <v>St Albans</v>
      </c>
      <c r="AG13" s="283" t="str">
        <f t="shared" si="11"/>
        <v>3.51</v>
      </c>
    </row>
    <row r="14" spans="1:33" x14ac:dyDescent="0.35">
      <c r="A14" s="311" t="s">
        <v>10</v>
      </c>
      <c r="B14" s="287" t="s">
        <v>311</v>
      </c>
      <c r="C14" s="289">
        <v>307</v>
      </c>
      <c r="D14" s="141" t="str">
        <f t="shared" si="0"/>
        <v>Jared Morris</v>
      </c>
      <c r="E14" s="141" t="str">
        <f t="shared" si="1"/>
        <v>Shaftesbury</v>
      </c>
      <c r="F14" s="301" t="s">
        <v>844</v>
      </c>
      <c r="G14" s="127"/>
      <c r="H14" s="278" t="s">
        <v>401</v>
      </c>
      <c r="I14" s="127"/>
      <c r="J14" s="2">
        <v>9</v>
      </c>
      <c r="K14" s="291" t="s">
        <v>296</v>
      </c>
      <c r="L14" s="292" t="s">
        <v>296</v>
      </c>
      <c r="M14" s="126"/>
      <c r="N14" s="2"/>
      <c r="O14" s="2"/>
      <c r="P14" s="2"/>
      <c r="Q14" s="2"/>
      <c r="R14" s="2"/>
      <c r="W14" s="136" t="str">
        <f t="shared" si="2"/>
        <v>SP</v>
      </c>
      <c r="X14" s="136" t="str">
        <f t="shared" si="3"/>
        <v>U13B</v>
      </c>
      <c r="Y14" t="str">
        <f t="shared" si="4"/>
        <v>Jared Morris</v>
      </c>
      <c r="Z14" t="str">
        <f t="shared" si="5"/>
        <v>Shaftesbury</v>
      </c>
      <c r="AA14" s="283" t="str">
        <f t="shared" si="6"/>
        <v>5.94</v>
      </c>
      <c r="AC14" s="136" t="str">
        <f t="shared" si="7"/>
        <v>LJ</v>
      </c>
      <c r="AD14" s="136" t="str">
        <f t="shared" si="8"/>
        <v>U13B</v>
      </c>
      <c r="AE14" t="str">
        <f t="shared" si="9"/>
        <v>Jude D’Silva</v>
      </c>
      <c r="AF14" t="str">
        <f t="shared" si="10"/>
        <v>Dacorum &amp; T</v>
      </c>
      <c r="AG14" s="283" t="str">
        <f t="shared" si="11"/>
        <v>3.13</v>
      </c>
    </row>
    <row r="15" spans="1:33" x14ac:dyDescent="0.35">
      <c r="A15" s="311">
        <v>800</v>
      </c>
      <c r="B15" s="287" t="s">
        <v>315</v>
      </c>
      <c r="C15" s="289">
        <v>271</v>
      </c>
      <c r="D15" s="141" t="str">
        <f t="shared" si="0"/>
        <v>Phoebe Miller</v>
      </c>
      <c r="E15" s="141" t="str">
        <f t="shared" si="1"/>
        <v>Dacorum &amp; T</v>
      </c>
      <c r="F15" s="301" t="s">
        <v>853</v>
      </c>
      <c r="G15" s="127"/>
      <c r="H15" s="302" t="s">
        <v>400</v>
      </c>
      <c r="I15" s="127"/>
      <c r="J15" s="2">
        <v>10</v>
      </c>
      <c r="K15" s="291" t="s">
        <v>296</v>
      </c>
      <c r="L15" s="292" t="s">
        <v>296</v>
      </c>
      <c r="M15" s="126"/>
      <c r="N15" s="2"/>
      <c r="O15" s="2"/>
      <c r="P15" s="2"/>
      <c r="Q15" s="2"/>
      <c r="R15" s="2"/>
      <c r="W15" s="136">
        <f t="shared" si="2"/>
        <v>800</v>
      </c>
      <c r="X15" s="136" t="str">
        <f t="shared" si="3"/>
        <v>U15G</v>
      </c>
      <c r="Y15" t="str">
        <f t="shared" si="4"/>
        <v>Phoebe Miller</v>
      </c>
      <c r="Z15" t="str">
        <f t="shared" si="5"/>
        <v>Dacorum &amp; T</v>
      </c>
      <c r="AA15" s="283" t="str">
        <f t="shared" si="6"/>
        <v>2:45.8</v>
      </c>
      <c r="AC15" s="136" t="str">
        <f t="shared" si="7"/>
        <v>LJ</v>
      </c>
      <c r="AD15" s="136" t="str">
        <f t="shared" si="8"/>
        <v>U13B</v>
      </c>
      <c r="AE15" t="str">
        <f t="shared" si="9"/>
        <v>Harry Justin</v>
      </c>
      <c r="AF15" t="str">
        <f t="shared" si="10"/>
        <v>Herts Phoenix</v>
      </c>
      <c r="AG15" s="283" t="str">
        <f t="shared" si="11"/>
        <v>2.86</v>
      </c>
    </row>
    <row r="16" spans="1:33" x14ac:dyDescent="0.35">
      <c r="A16" s="311" t="s">
        <v>7</v>
      </c>
      <c r="B16" s="287" t="s">
        <v>314</v>
      </c>
      <c r="C16" s="289">
        <v>202</v>
      </c>
      <c r="D16" s="141" t="str">
        <f t="shared" si="0"/>
        <v>Ebony Harridge</v>
      </c>
      <c r="E16" s="141" t="str">
        <f t="shared" si="1"/>
        <v>Herts Phoenix</v>
      </c>
      <c r="F16" s="301" t="s">
        <v>859</v>
      </c>
      <c r="G16" s="127"/>
      <c r="I16" s="127"/>
      <c r="J16" s="2">
        <v>11</v>
      </c>
      <c r="K16" s="293" t="s">
        <v>388</v>
      </c>
      <c r="L16" s="294" t="s">
        <v>296</v>
      </c>
      <c r="M16" s="126"/>
      <c r="N16" s="2"/>
      <c r="O16" s="2"/>
      <c r="P16" s="2"/>
      <c r="Q16" s="2"/>
      <c r="R16" s="2"/>
      <c r="W16" s="136" t="str">
        <f t="shared" si="2"/>
        <v>HJ</v>
      </c>
      <c r="X16" s="136" t="str">
        <f t="shared" si="3"/>
        <v>U13G</v>
      </c>
      <c r="Y16" t="str">
        <f t="shared" si="4"/>
        <v>Ebony Harridge</v>
      </c>
      <c r="Z16" t="str">
        <f t="shared" si="5"/>
        <v>Herts Phoenix</v>
      </c>
      <c r="AA16" s="283" t="str">
        <f t="shared" si="6"/>
        <v>1.15</v>
      </c>
      <c r="AC16" s="136" t="str">
        <f t="shared" si="7"/>
        <v>JT</v>
      </c>
      <c r="AD16" s="136" t="str">
        <f t="shared" si="8"/>
        <v>U15B</v>
      </c>
      <c r="AE16" t="str">
        <f t="shared" si="9"/>
        <v>Freddie Harding</v>
      </c>
      <c r="AF16" t="str">
        <f t="shared" si="10"/>
        <v>Dacorum &amp; T</v>
      </c>
      <c r="AG16" s="283" t="str">
        <f t="shared" si="11"/>
        <v>32.04</v>
      </c>
    </row>
    <row r="17" spans="1:33" x14ac:dyDescent="0.35">
      <c r="A17" s="311" t="s">
        <v>7</v>
      </c>
      <c r="B17" s="287" t="s">
        <v>314</v>
      </c>
      <c r="C17" s="289">
        <v>203</v>
      </c>
      <c r="D17" s="141" t="str">
        <f t="shared" si="0"/>
        <v>Leah Burke</v>
      </c>
      <c r="E17" s="141" t="str">
        <f t="shared" si="1"/>
        <v>Herts Phoenix</v>
      </c>
      <c r="F17" s="301" t="s">
        <v>860</v>
      </c>
      <c r="G17" s="127"/>
      <c r="H17" s="265" t="s">
        <v>301</v>
      </c>
      <c r="I17" s="127"/>
      <c r="J17" s="2">
        <v>12</v>
      </c>
      <c r="K17" s="291" t="s">
        <v>296</v>
      </c>
      <c r="L17" s="292" t="s">
        <v>296</v>
      </c>
      <c r="M17" s="126"/>
      <c r="N17" s="2"/>
      <c r="O17" s="2"/>
      <c r="P17" s="2"/>
      <c r="Q17" s="2"/>
      <c r="R17" s="2"/>
      <c r="W17" s="136" t="str">
        <f t="shared" si="2"/>
        <v>HJ</v>
      </c>
      <c r="X17" s="136" t="str">
        <f t="shared" si="3"/>
        <v>U13G</v>
      </c>
      <c r="Y17" t="str">
        <f t="shared" si="4"/>
        <v>Leah Burke</v>
      </c>
      <c r="Z17" t="str">
        <f t="shared" si="5"/>
        <v>Herts Phoenix</v>
      </c>
      <c r="AA17" s="283" t="str">
        <f t="shared" si="6"/>
        <v>1.05</v>
      </c>
      <c r="AC17" s="136">
        <f t="shared" si="7"/>
        <v>1500</v>
      </c>
      <c r="AD17" s="136" t="str">
        <f t="shared" si="8"/>
        <v>U13G</v>
      </c>
      <c r="AE17" t="str">
        <f t="shared" si="9"/>
        <v>Anna Rowland</v>
      </c>
      <c r="AF17" t="str">
        <f t="shared" si="10"/>
        <v>St Albans</v>
      </c>
      <c r="AG17" s="283" t="str">
        <f t="shared" si="11"/>
        <v>7:01.7</v>
      </c>
    </row>
    <row r="18" spans="1:33" x14ac:dyDescent="0.35">
      <c r="A18" s="311" t="s">
        <v>8</v>
      </c>
      <c r="B18" s="287" t="s">
        <v>312</v>
      </c>
      <c r="C18" s="289">
        <v>272</v>
      </c>
      <c r="D18" s="141" t="str">
        <f t="shared" si="0"/>
        <v>William Kidd</v>
      </c>
      <c r="E18" s="141" t="str">
        <f t="shared" si="1"/>
        <v>Dacorum &amp; T</v>
      </c>
      <c r="F18" s="301" t="s">
        <v>861</v>
      </c>
      <c r="G18" s="127"/>
      <c r="H18" s="265" t="s">
        <v>302</v>
      </c>
      <c r="I18" s="127"/>
      <c r="J18" s="2">
        <v>13</v>
      </c>
      <c r="K18" s="291" t="s">
        <v>296</v>
      </c>
      <c r="L18" s="292" t="s">
        <v>296</v>
      </c>
      <c r="M18" s="126"/>
      <c r="N18" s="2"/>
      <c r="O18" s="2"/>
      <c r="P18" s="2"/>
      <c r="Q18" s="2"/>
      <c r="R18" s="2"/>
      <c r="W18" s="136" t="str">
        <f t="shared" si="2"/>
        <v>LJ</v>
      </c>
      <c r="X18" s="136" t="str">
        <f t="shared" si="3"/>
        <v>U15B</v>
      </c>
      <c r="Y18" t="str">
        <f t="shared" si="4"/>
        <v>William Kidd</v>
      </c>
      <c r="Z18" t="str">
        <f t="shared" si="5"/>
        <v>Dacorum &amp; T</v>
      </c>
      <c r="AA18" s="283" t="str">
        <f t="shared" si="6"/>
        <v>4.21</v>
      </c>
      <c r="AC18" s="136">
        <f t="shared" si="7"/>
        <v>1500</v>
      </c>
      <c r="AD18" s="136" t="str">
        <f t="shared" si="8"/>
        <v>U13B</v>
      </c>
      <c r="AE18" t="str">
        <f t="shared" si="9"/>
        <v>Laddie Shaw</v>
      </c>
      <c r="AF18" t="str">
        <f t="shared" si="10"/>
        <v>Shaftesbury</v>
      </c>
      <c r="AG18" s="283" t="str">
        <f t="shared" si="11"/>
        <v>5:25.8</v>
      </c>
    </row>
    <row r="19" spans="1:33" x14ac:dyDescent="0.35">
      <c r="A19" s="311">
        <v>800</v>
      </c>
      <c r="B19" s="287" t="s">
        <v>313</v>
      </c>
      <c r="C19" s="289">
        <v>220</v>
      </c>
      <c r="D19" s="141" t="str">
        <f t="shared" si="0"/>
        <v>Jayden Duru</v>
      </c>
      <c r="E19" s="141" t="str">
        <f t="shared" si="1"/>
        <v>Herts Phoenix</v>
      </c>
      <c r="F19" s="301" t="s">
        <v>873</v>
      </c>
      <c r="G19" s="127"/>
      <c r="H19" s="265" t="s">
        <v>303</v>
      </c>
      <c r="I19" s="127"/>
      <c r="J19" s="2">
        <v>14</v>
      </c>
      <c r="K19" s="291" t="s">
        <v>296</v>
      </c>
      <c r="L19" s="292" t="s">
        <v>296</v>
      </c>
      <c r="M19" s="126"/>
      <c r="N19" s="2"/>
      <c r="O19" s="2"/>
      <c r="P19" s="2"/>
      <c r="Q19" s="2"/>
      <c r="R19" s="2"/>
      <c r="W19" s="136">
        <f t="shared" si="2"/>
        <v>800</v>
      </c>
      <c r="X19" s="136" t="str">
        <f t="shared" si="3"/>
        <v>U17M</v>
      </c>
      <c r="Y19" t="str">
        <f t="shared" si="4"/>
        <v>Jayden Duru</v>
      </c>
      <c r="Z19" t="str">
        <f t="shared" si="5"/>
        <v>Herts Phoenix</v>
      </c>
      <c r="AA19" s="283" t="str">
        <f t="shared" si="6"/>
        <v>2:18.6</v>
      </c>
      <c r="AC19" s="136">
        <f t="shared" si="7"/>
        <v>1500</v>
      </c>
      <c r="AD19" s="136" t="str">
        <f t="shared" si="8"/>
        <v>U13B</v>
      </c>
      <c r="AE19" t="str">
        <f t="shared" si="9"/>
        <v>Prahnav  Boodhumeah</v>
      </c>
      <c r="AF19" t="str">
        <f t="shared" si="10"/>
        <v>St Albans</v>
      </c>
      <c r="AG19" s="283" t="str">
        <f t="shared" si="11"/>
        <v>5:51.3</v>
      </c>
    </row>
    <row r="20" spans="1:33" x14ac:dyDescent="0.35">
      <c r="A20" s="311">
        <v>800</v>
      </c>
      <c r="B20" s="287" t="s">
        <v>311</v>
      </c>
      <c r="C20" s="289">
        <v>126</v>
      </c>
      <c r="D20" s="141" t="str">
        <f t="shared" si="0"/>
        <v>Peter Bansaghi</v>
      </c>
      <c r="E20" s="141" t="str">
        <f t="shared" si="1"/>
        <v>St Albans</v>
      </c>
      <c r="F20" s="301" t="s">
        <v>881</v>
      </c>
      <c r="G20" s="127"/>
      <c r="H20" s="265" t="s">
        <v>304</v>
      </c>
      <c r="I20" s="127"/>
      <c r="J20" s="2">
        <v>15</v>
      </c>
      <c r="K20" s="291" t="s">
        <v>296</v>
      </c>
      <c r="L20" s="292" t="s">
        <v>296</v>
      </c>
      <c r="M20" s="126"/>
      <c r="N20" s="2"/>
      <c r="O20" s="2"/>
      <c r="P20" s="2"/>
      <c r="Q20" s="2"/>
      <c r="R20" s="2"/>
      <c r="W20" s="136">
        <f t="shared" si="2"/>
        <v>800</v>
      </c>
      <c r="X20" s="136" t="str">
        <f t="shared" si="3"/>
        <v>U13B</v>
      </c>
      <c r="Y20" t="str">
        <f t="shared" si="4"/>
        <v>Peter Bansaghi</v>
      </c>
      <c r="Z20" t="str">
        <f t="shared" si="5"/>
        <v>St Albans</v>
      </c>
      <c r="AA20" s="283" t="str">
        <f t="shared" si="6"/>
        <v>2:40.0</v>
      </c>
      <c r="AC20" s="136">
        <f t="shared" si="7"/>
        <v>1500</v>
      </c>
      <c r="AD20" s="136" t="str">
        <f t="shared" si="8"/>
        <v>U13B</v>
      </c>
      <c r="AE20" t="str">
        <f t="shared" si="9"/>
        <v>Henrik Atkinson Maccallum</v>
      </c>
      <c r="AF20" t="str">
        <f t="shared" si="10"/>
        <v>Dacorum &amp; T</v>
      </c>
      <c r="AG20" s="283" t="str">
        <f t="shared" si="11"/>
        <v>6:01.7</v>
      </c>
    </row>
    <row r="21" spans="1:33" x14ac:dyDescent="0.35">
      <c r="A21" s="311">
        <v>800</v>
      </c>
      <c r="B21" s="287" t="s">
        <v>311</v>
      </c>
      <c r="C21" s="289">
        <v>315</v>
      </c>
      <c r="D21" s="141" t="str">
        <f t="shared" si="0"/>
        <v>Zak Josephs</v>
      </c>
      <c r="E21" s="141" t="str">
        <f t="shared" si="1"/>
        <v>Shaftesbury</v>
      </c>
      <c r="F21" s="301" t="s">
        <v>882</v>
      </c>
      <c r="G21" s="127"/>
      <c r="H21" s="265" t="s">
        <v>305</v>
      </c>
      <c r="I21" s="127"/>
      <c r="J21" s="2">
        <v>16</v>
      </c>
      <c r="K21" s="291" t="s">
        <v>296</v>
      </c>
      <c r="L21" s="292" t="s">
        <v>296</v>
      </c>
      <c r="M21" s="126"/>
      <c r="N21" s="2"/>
      <c r="O21" s="2"/>
      <c r="P21" s="2"/>
      <c r="Q21" s="2"/>
      <c r="R21" s="2"/>
      <c r="W21" s="136">
        <f t="shared" si="2"/>
        <v>800</v>
      </c>
      <c r="X21" s="136" t="str">
        <f t="shared" si="3"/>
        <v>U13B</v>
      </c>
      <c r="Y21" t="str">
        <f t="shared" si="4"/>
        <v>Zak Josephs</v>
      </c>
      <c r="Z21" t="str">
        <f t="shared" si="5"/>
        <v>Shaftesbury</v>
      </c>
      <c r="AA21" s="283" t="str">
        <f t="shared" si="6"/>
        <v>2:49.3</v>
      </c>
      <c r="AC21" s="136">
        <f t="shared" si="7"/>
        <v>1500</v>
      </c>
      <c r="AD21" s="136" t="str">
        <f t="shared" si="8"/>
        <v>U13B</v>
      </c>
      <c r="AE21" t="str">
        <f t="shared" si="9"/>
        <v>Jude D’Silva</v>
      </c>
      <c r="AF21" t="str">
        <f t="shared" si="10"/>
        <v>Dacorum &amp; T</v>
      </c>
      <c r="AG21" s="283" t="str">
        <f t="shared" si="11"/>
        <v>6:41.5</v>
      </c>
    </row>
    <row r="22" spans="1:33" x14ac:dyDescent="0.35">
      <c r="A22" s="311">
        <v>800</v>
      </c>
      <c r="B22" s="287" t="s">
        <v>311</v>
      </c>
      <c r="C22" s="289">
        <v>125</v>
      </c>
      <c r="D22" s="141" t="str">
        <f t="shared" si="0"/>
        <v>Sam McNaught</v>
      </c>
      <c r="E22" s="141" t="str">
        <f t="shared" si="1"/>
        <v>St Albans</v>
      </c>
      <c r="F22" s="301" t="s">
        <v>1018</v>
      </c>
      <c r="G22" s="127"/>
      <c r="H22" s="266" t="s">
        <v>306</v>
      </c>
      <c r="I22" s="127"/>
      <c r="J22" s="2">
        <v>17</v>
      </c>
      <c r="K22" s="291" t="s">
        <v>296</v>
      </c>
      <c r="L22" s="292" t="s">
        <v>296</v>
      </c>
      <c r="M22" s="126"/>
      <c r="N22" s="2"/>
      <c r="O22" s="2"/>
      <c r="P22" s="2"/>
      <c r="Q22" s="2"/>
      <c r="R22" s="2"/>
      <c r="W22" s="136">
        <f t="shared" si="2"/>
        <v>800</v>
      </c>
      <c r="X22" s="136" t="str">
        <f t="shared" si="3"/>
        <v>U13B</v>
      </c>
      <c r="Y22" t="str">
        <f t="shared" si="4"/>
        <v>Sam McNaught</v>
      </c>
      <c r="Z22" t="str">
        <f t="shared" si="5"/>
        <v>St Albans</v>
      </c>
      <c r="AA22" s="283" t="str">
        <f t="shared" si="6"/>
        <v>2:51.1</v>
      </c>
      <c r="AC22" s="136">
        <f t="shared" si="7"/>
        <v>1500</v>
      </c>
      <c r="AD22" s="136" t="str">
        <f t="shared" si="8"/>
        <v>U15B</v>
      </c>
      <c r="AE22" t="str">
        <f t="shared" si="9"/>
        <v xml:space="preserve">Tommy Narvaez White </v>
      </c>
      <c r="AF22" t="str">
        <f t="shared" si="10"/>
        <v>Shaftesbury</v>
      </c>
      <c r="AG22" s="283" t="str">
        <f t="shared" si="11"/>
        <v>5:13.4</v>
      </c>
    </row>
    <row r="23" spans="1:33" x14ac:dyDescent="0.35">
      <c r="A23" s="311">
        <v>800</v>
      </c>
      <c r="B23" s="287" t="s">
        <v>311</v>
      </c>
      <c r="C23" s="289">
        <v>214</v>
      </c>
      <c r="D23" s="141" t="str">
        <f t="shared" si="0"/>
        <v>Ewan Bellingham</v>
      </c>
      <c r="E23" s="141" t="str">
        <f t="shared" si="1"/>
        <v>Herts Phoenix</v>
      </c>
      <c r="F23" s="301" t="s">
        <v>883</v>
      </c>
      <c r="G23" s="127"/>
      <c r="H23" s="267" t="s">
        <v>307</v>
      </c>
      <c r="I23" s="127"/>
      <c r="J23" s="2">
        <v>18</v>
      </c>
      <c r="K23" s="291" t="s">
        <v>296</v>
      </c>
      <c r="L23" s="292" t="s">
        <v>296</v>
      </c>
      <c r="M23" s="126"/>
      <c r="N23" s="2"/>
      <c r="O23" s="2"/>
      <c r="P23" s="2"/>
      <c r="Q23" s="2"/>
      <c r="R23" s="2"/>
      <c r="W23" s="136">
        <f t="shared" si="2"/>
        <v>800</v>
      </c>
      <c r="X23" s="136" t="str">
        <f t="shared" si="3"/>
        <v>U13B</v>
      </c>
      <c r="Y23" t="str">
        <f t="shared" si="4"/>
        <v>Ewan Bellingham</v>
      </c>
      <c r="Z23" t="str">
        <f t="shared" si="5"/>
        <v>Herts Phoenix</v>
      </c>
      <c r="AA23" s="283" t="str">
        <f t="shared" si="6"/>
        <v>3:16.8</v>
      </c>
      <c r="AC23" s="136" t="str">
        <f t="shared" si="7"/>
        <v>JT</v>
      </c>
      <c r="AD23" s="136" t="str">
        <f t="shared" si="8"/>
        <v>U15G</v>
      </c>
      <c r="AE23" t="str">
        <f t="shared" si="9"/>
        <v>Kashish Bhasin</v>
      </c>
      <c r="AF23" t="str">
        <f t="shared" si="10"/>
        <v>Herts Phoenix</v>
      </c>
      <c r="AG23" s="283" t="str">
        <f t="shared" si="11"/>
        <v>5.06</v>
      </c>
    </row>
    <row r="24" spans="1:33" x14ac:dyDescent="0.35">
      <c r="A24" s="311">
        <v>800</v>
      </c>
      <c r="B24" s="287" t="s">
        <v>312</v>
      </c>
      <c r="C24" s="289">
        <v>219</v>
      </c>
      <c r="D24" s="141" t="str">
        <f t="shared" si="0"/>
        <v>Oscar Freame</v>
      </c>
      <c r="E24" s="141" t="str">
        <f t="shared" si="1"/>
        <v>Herts Phoenix</v>
      </c>
      <c r="F24" s="301" t="s">
        <v>891</v>
      </c>
      <c r="G24" s="127"/>
      <c r="H24" s="267" t="s">
        <v>308</v>
      </c>
      <c r="I24" s="127"/>
      <c r="J24" s="2">
        <v>19</v>
      </c>
      <c r="K24" s="291" t="s">
        <v>296</v>
      </c>
      <c r="L24" s="292" t="s">
        <v>296</v>
      </c>
      <c r="M24" s="126"/>
      <c r="N24" s="2"/>
      <c r="O24" s="2"/>
      <c r="P24" s="2"/>
      <c r="Q24" s="2"/>
      <c r="R24" s="2"/>
      <c r="W24" s="136">
        <f t="shared" si="2"/>
        <v>800</v>
      </c>
      <c r="X24" s="136" t="str">
        <f t="shared" si="3"/>
        <v>U15B</v>
      </c>
      <c r="Y24" t="str">
        <f t="shared" si="4"/>
        <v>Oscar Freame</v>
      </c>
      <c r="Z24" t="str">
        <f t="shared" si="5"/>
        <v>Herts Phoenix</v>
      </c>
      <c r="AA24" s="283" t="str">
        <f t="shared" si="6"/>
        <v>2:33.6</v>
      </c>
      <c r="AC24" s="136" t="str">
        <f t="shared" si="7"/>
        <v>LJ</v>
      </c>
      <c r="AD24" s="136" t="str">
        <f t="shared" si="8"/>
        <v>U17W</v>
      </c>
      <c r="AE24" t="str">
        <f t="shared" si="9"/>
        <v xml:space="preserve">Amy Hawkes </v>
      </c>
      <c r="AF24" t="str">
        <f t="shared" si="10"/>
        <v>Watford</v>
      </c>
      <c r="AG24" s="283" t="str">
        <f t="shared" si="11"/>
        <v>3.83</v>
      </c>
    </row>
    <row r="25" spans="1:33" x14ac:dyDescent="0.35">
      <c r="A25" s="311">
        <v>800</v>
      </c>
      <c r="B25" s="287" t="s">
        <v>312</v>
      </c>
      <c r="C25" s="289">
        <v>375</v>
      </c>
      <c r="D25" s="141" t="str">
        <f t="shared" si="0"/>
        <v>Will Reville</v>
      </c>
      <c r="E25" s="141" t="str">
        <f t="shared" si="1"/>
        <v>HAWCS/Enfield</v>
      </c>
      <c r="F25" s="301" t="s">
        <v>892</v>
      </c>
      <c r="G25" s="127"/>
      <c r="H25" s="267" t="s">
        <v>309</v>
      </c>
      <c r="I25" s="127"/>
      <c r="J25" s="2">
        <v>20</v>
      </c>
      <c r="K25" s="291" t="s">
        <v>296</v>
      </c>
      <c r="L25" s="292" t="s">
        <v>296</v>
      </c>
      <c r="M25" s="126"/>
      <c r="N25" s="2"/>
      <c r="O25" s="2"/>
      <c r="P25" s="2"/>
      <c r="Q25" s="2"/>
      <c r="R25" s="2"/>
      <c r="W25" s="136">
        <f t="shared" si="2"/>
        <v>800</v>
      </c>
      <c r="X25" s="136" t="str">
        <f t="shared" si="3"/>
        <v>U15B</v>
      </c>
      <c r="Y25" t="str">
        <f t="shared" si="4"/>
        <v>Will Reville</v>
      </c>
      <c r="Z25" t="str">
        <f t="shared" si="5"/>
        <v>HAWCS/Enfield</v>
      </c>
      <c r="AA25" s="283" t="str">
        <f t="shared" si="6"/>
        <v>2:36.5</v>
      </c>
      <c r="AC25" s="136">
        <f t="shared" si="7"/>
        <v>200</v>
      </c>
      <c r="AD25" s="136" t="str">
        <f t="shared" si="8"/>
        <v>U13G</v>
      </c>
      <c r="AE25" t="str">
        <f t="shared" si="9"/>
        <v xml:space="preserve">Emily Young </v>
      </c>
      <c r="AF25" t="str">
        <f t="shared" si="10"/>
        <v>Dacorum &amp; T</v>
      </c>
      <c r="AG25" s="283" t="str">
        <f t="shared" si="11"/>
        <v>31.1</v>
      </c>
    </row>
    <row r="26" spans="1:33" x14ac:dyDescent="0.35">
      <c r="A26" s="311">
        <v>800</v>
      </c>
      <c r="B26" s="287" t="s">
        <v>312</v>
      </c>
      <c r="C26" s="289">
        <v>137</v>
      </c>
      <c r="D26" s="141" t="str">
        <f t="shared" si="0"/>
        <v>Sammy Newcombe</v>
      </c>
      <c r="E26" s="141" t="str">
        <f t="shared" si="1"/>
        <v>St Albans</v>
      </c>
      <c r="F26" s="301" t="s">
        <v>893</v>
      </c>
      <c r="G26" s="127"/>
      <c r="H26" s="124"/>
      <c r="I26" s="127"/>
      <c r="J26" s="2">
        <v>21</v>
      </c>
      <c r="K26" s="291" t="s">
        <v>296</v>
      </c>
      <c r="L26" s="292" t="s">
        <v>296</v>
      </c>
      <c r="M26" s="126"/>
      <c r="N26" s="2"/>
      <c r="O26" s="2"/>
      <c r="P26" s="2"/>
      <c r="Q26" s="2"/>
      <c r="R26" s="2"/>
      <c r="W26" s="136">
        <f t="shared" si="2"/>
        <v>800</v>
      </c>
      <c r="X26" s="136" t="str">
        <f t="shared" si="3"/>
        <v>U15B</v>
      </c>
      <c r="Y26" t="str">
        <f t="shared" si="4"/>
        <v>Sammy Newcombe</v>
      </c>
      <c r="Z26" t="str">
        <f t="shared" si="5"/>
        <v>St Albans</v>
      </c>
      <c r="AA26" s="283" t="str">
        <f t="shared" si="6"/>
        <v>2:37.6</v>
      </c>
      <c r="AC26" s="136">
        <f t="shared" si="7"/>
        <v>200</v>
      </c>
      <c r="AD26" s="136" t="str">
        <f t="shared" si="8"/>
        <v>U13G</v>
      </c>
      <c r="AE26" t="str">
        <f t="shared" si="9"/>
        <v>Jessica Upton</v>
      </c>
      <c r="AF26" t="str">
        <f t="shared" si="10"/>
        <v>Watford</v>
      </c>
      <c r="AG26" s="283" t="str">
        <f t="shared" si="11"/>
        <v>32.2</v>
      </c>
    </row>
    <row r="27" spans="1:33" x14ac:dyDescent="0.35">
      <c r="A27" s="311">
        <v>800</v>
      </c>
      <c r="B27" s="287" t="s">
        <v>312</v>
      </c>
      <c r="C27" s="289">
        <v>136</v>
      </c>
      <c r="D27" s="141" t="str">
        <f t="shared" si="0"/>
        <v xml:space="preserve">Lucas Robertson </v>
      </c>
      <c r="E27" s="141" t="str">
        <f t="shared" si="1"/>
        <v>St Albans</v>
      </c>
      <c r="F27" s="301" t="s">
        <v>894</v>
      </c>
      <c r="G27" s="127"/>
      <c r="H27" s="128" t="s">
        <v>310</v>
      </c>
      <c r="I27" s="127"/>
      <c r="J27" s="2">
        <v>22</v>
      </c>
      <c r="K27" s="291" t="s">
        <v>296</v>
      </c>
      <c r="L27" s="292" t="s">
        <v>296</v>
      </c>
      <c r="M27" s="126"/>
      <c r="N27" s="2"/>
      <c r="O27" s="2"/>
      <c r="P27" s="2"/>
      <c r="Q27" s="2"/>
      <c r="R27" s="2"/>
      <c r="W27" s="136">
        <f t="shared" si="2"/>
        <v>800</v>
      </c>
      <c r="X27" s="136" t="str">
        <f t="shared" si="3"/>
        <v>U15B</v>
      </c>
      <c r="Y27" t="str">
        <f t="shared" si="4"/>
        <v xml:space="preserve">Lucas Robertson </v>
      </c>
      <c r="Z27" t="str">
        <f t="shared" si="5"/>
        <v>St Albans</v>
      </c>
      <c r="AA27" s="283" t="str">
        <f t="shared" si="6"/>
        <v>2:46.2</v>
      </c>
      <c r="AC27" s="136">
        <f t="shared" si="7"/>
        <v>200</v>
      </c>
      <c r="AD27" s="136" t="str">
        <f t="shared" si="8"/>
        <v>U13G</v>
      </c>
      <c r="AE27" t="str">
        <f t="shared" si="9"/>
        <v>Lily Trenoweth</v>
      </c>
      <c r="AF27" t="str">
        <f t="shared" si="10"/>
        <v>Dacorum &amp; T</v>
      </c>
      <c r="AG27" s="283" t="str">
        <f t="shared" si="11"/>
        <v>35.8</v>
      </c>
    </row>
    <row r="28" spans="1:33" x14ac:dyDescent="0.35">
      <c r="A28" s="311">
        <v>100</v>
      </c>
      <c r="B28" s="287" t="s">
        <v>314</v>
      </c>
      <c r="C28" s="289">
        <v>343</v>
      </c>
      <c r="D28" s="141" t="str">
        <f t="shared" si="0"/>
        <v xml:space="preserve">Shenel Onrah </v>
      </c>
      <c r="E28" s="141" t="str">
        <f t="shared" si="1"/>
        <v>Shaftesbury</v>
      </c>
      <c r="F28" s="301" t="s">
        <v>895</v>
      </c>
      <c r="G28" s="127"/>
      <c r="H28" s="268" t="s">
        <v>296</v>
      </c>
      <c r="I28" s="127"/>
      <c r="J28" s="2">
        <v>23</v>
      </c>
      <c r="K28" s="291" t="s">
        <v>296</v>
      </c>
      <c r="L28" s="292" t="s">
        <v>296</v>
      </c>
      <c r="M28" s="126"/>
      <c r="N28" s="2"/>
      <c r="O28" s="2"/>
      <c r="P28" s="2"/>
      <c r="Q28" s="2"/>
      <c r="R28" s="2"/>
      <c r="W28" s="136">
        <f t="shared" si="2"/>
        <v>100</v>
      </c>
      <c r="X28" s="136" t="str">
        <f t="shared" si="3"/>
        <v>U13G</v>
      </c>
      <c r="Y28" t="str">
        <f t="shared" si="4"/>
        <v xml:space="preserve">Shenel Onrah </v>
      </c>
      <c r="Z28" t="str">
        <f t="shared" si="5"/>
        <v>Shaftesbury</v>
      </c>
      <c r="AA28" s="283" t="str">
        <f t="shared" si="6"/>
        <v>14.4</v>
      </c>
      <c r="AC28" s="136">
        <f t="shared" si="7"/>
        <v>200</v>
      </c>
      <c r="AD28" s="136" t="str">
        <f t="shared" si="8"/>
        <v>U13G</v>
      </c>
      <c r="AE28" t="str">
        <f t="shared" si="9"/>
        <v xml:space="preserve">Moeisha Savage </v>
      </c>
      <c r="AF28" t="str">
        <f t="shared" si="10"/>
        <v>Shaftesbury</v>
      </c>
      <c r="AG28" s="283" t="str">
        <f t="shared" si="11"/>
        <v>28.9</v>
      </c>
    </row>
    <row r="29" spans="1:33" x14ac:dyDescent="0.35">
      <c r="A29" s="311">
        <v>100</v>
      </c>
      <c r="B29" s="287" t="s">
        <v>314</v>
      </c>
      <c r="C29" s="289">
        <v>342</v>
      </c>
      <c r="D29" s="141" t="str">
        <f t="shared" si="0"/>
        <v xml:space="preserve">Deanna Koronteng Addo </v>
      </c>
      <c r="E29" s="141" t="str">
        <f t="shared" si="1"/>
        <v>Shaftesbury</v>
      </c>
      <c r="F29" s="301" t="s">
        <v>896</v>
      </c>
      <c r="G29" s="127"/>
      <c r="H29" s="128" t="s">
        <v>311</v>
      </c>
      <c r="I29" s="127"/>
      <c r="J29" s="2">
        <v>24</v>
      </c>
      <c r="K29" s="291" t="s">
        <v>296</v>
      </c>
      <c r="L29" s="292" t="s">
        <v>296</v>
      </c>
      <c r="M29" s="126"/>
      <c r="N29" s="2"/>
      <c r="O29" s="2"/>
      <c r="P29" s="2"/>
      <c r="Q29" s="2"/>
      <c r="R29" s="2"/>
      <c r="W29" s="136">
        <f t="shared" si="2"/>
        <v>100</v>
      </c>
      <c r="X29" s="136" t="str">
        <f t="shared" si="3"/>
        <v>U13G</v>
      </c>
      <c r="Y29" t="str">
        <f t="shared" si="4"/>
        <v xml:space="preserve">Deanna Koronteng Addo </v>
      </c>
      <c r="Z29" t="str">
        <f t="shared" si="5"/>
        <v>Shaftesbury</v>
      </c>
      <c r="AA29" s="283" t="str">
        <f t="shared" si="6"/>
        <v>14.6</v>
      </c>
      <c r="AC29" s="136">
        <f t="shared" si="7"/>
        <v>200</v>
      </c>
      <c r="AD29" s="136" t="str">
        <f t="shared" si="8"/>
        <v>U13G</v>
      </c>
      <c r="AE29" t="str">
        <f t="shared" si="9"/>
        <v>Celeste Koyejo</v>
      </c>
      <c r="AF29" t="str">
        <f t="shared" si="10"/>
        <v>Watford</v>
      </c>
      <c r="AG29" s="283" t="str">
        <f t="shared" si="11"/>
        <v>30.3</v>
      </c>
    </row>
    <row r="30" spans="1:33" x14ac:dyDescent="0.35">
      <c r="A30" s="311">
        <v>100</v>
      </c>
      <c r="B30" s="287" t="s">
        <v>314</v>
      </c>
      <c r="C30" s="289">
        <v>103</v>
      </c>
      <c r="D30" s="141" t="str">
        <f t="shared" si="0"/>
        <v xml:space="preserve">Mio Evans </v>
      </c>
      <c r="E30" s="141" t="str">
        <f t="shared" si="1"/>
        <v>St Albans</v>
      </c>
      <c r="F30" s="301" t="s">
        <v>918</v>
      </c>
      <c r="G30" s="127"/>
      <c r="H30" s="128" t="s">
        <v>312</v>
      </c>
      <c r="I30" s="127"/>
      <c r="J30" s="2">
        <v>25</v>
      </c>
      <c r="K30" s="291" t="s">
        <v>296</v>
      </c>
      <c r="L30" s="292" t="s">
        <v>296</v>
      </c>
      <c r="M30" s="126"/>
      <c r="N30" s="2"/>
      <c r="O30" s="2"/>
      <c r="P30" s="2"/>
      <c r="Q30" s="2"/>
      <c r="R30" s="2"/>
      <c r="W30" s="136">
        <f t="shared" si="2"/>
        <v>100</v>
      </c>
      <c r="X30" s="136" t="str">
        <f t="shared" si="3"/>
        <v>U13G</v>
      </c>
      <c r="Y30" t="str">
        <f t="shared" si="4"/>
        <v xml:space="preserve">Mio Evans </v>
      </c>
      <c r="Z30" t="str">
        <f t="shared" si="5"/>
        <v>St Albans</v>
      </c>
      <c r="AA30" s="283" t="str">
        <f t="shared" si="6"/>
        <v>14.9</v>
      </c>
      <c r="AC30" s="136">
        <f t="shared" si="7"/>
        <v>200</v>
      </c>
      <c r="AD30" s="136" t="str">
        <f t="shared" si="8"/>
        <v>U13G</v>
      </c>
      <c r="AE30" t="str">
        <f t="shared" si="9"/>
        <v xml:space="preserve">Shenel Onrah </v>
      </c>
      <c r="AF30" t="str">
        <f t="shared" si="10"/>
        <v>Shaftesbury</v>
      </c>
      <c r="AG30" s="283" t="str">
        <f t="shared" si="11"/>
        <v>30.7</v>
      </c>
    </row>
    <row r="31" spans="1:33" x14ac:dyDescent="0.35">
      <c r="A31" s="311">
        <v>100</v>
      </c>
      <c r="B31" s="287" t="s">
        <v>314</v>
      </c>
      <c r="C31" s="289">
        <v>152</v>
      </c>
      <c r="D31" s="141" t="str">
        <f t="shared" si="0"/>
        <v>Temi Ademuyiwa</v>
      </c>
      <c r="E31" s="141" t="str">
        <f t="shared" si="1"/>
        <v>Watford</v>
      </c>
      <c r="F31" s="301" t="s">
        <v>826</v>
      </c>
      <c r="G31" s="127"/>
      <c r="H31" s="128" t="s">
        <v>313</v>
      </c>
      <c r="I31" s="127"/>
      <c r="J31" s="2">
        <v>26</v>
      </c>
      <c r="K31" s="291" t="s">
        <v>296</v>
      </c>
      <c r="L31" s="292" t="s">
        <v>296</v>
      </c>
      <c r="M31" s="126"/>
      <c r="N31" s="2"/>
      <c r="O31" s="2"/>
      <c r="P31" s="2"/>
      <c r="Q31" s="2"/>
      <c r="R31" s="2"/>
      <c r="W31" s="136">
        <f t="shared" si="2"/>
        <v>100</v>
      </c>
      <c r="X31" s="136" t="str">
        <f t="shared" si="3"/>
        <v>U13G</v>
      </c>
      <c r="Y31" t="str">
        <f t="shared" si="4"/>
        <v>Temi Ademuyiwa</v>
      </c>
      <c r="Z31" t="str">
        <f t="shared" si="5"/>
        <v>Watford</v>
      </c>
      <c r="AA31" s="283" t="str">
        <f t="shared" si="6"/>
        <v>15.9</v>
      </c>
      <c r="AC31" s="136">
        <f t="shared" si="7"/>
        <v>200</v>
      </c>
      <c r="AD31" s="136" t="str">
        <f t="shared" si="8"/>
        <v>U13G</v>
      </c>
      <c r="AE31" t="str">
        <f t="shared" si="9"/>
        <v xml:space="preserve">Mio Evans </v>
      </c>
      <c r="AF31" t="str">
        <f t="shared" si="10"/>
        <v>St Albans</v>
      </c>
      <c r="AG31" s="283" t="str">
        <f t="shared" si="11"/>
        <v>31.3</v>
      </c>
    </row>
    <row r="32" spans="1:33" x14ac:dyDescent="0.35">
      <c r="A32" s="311">
        <v>100</v>
      </c>
      <c r="B32" s="287" t="s">
        <v>314</v>
      </c>
      <c r="C32" s="289">
        <v>254</v>
      </c>
      <c r="D32" s="141" t="str">
        <f t="shared" si="0"/>
        <v>Annabel Kelly</v>
      </c>
      <c r="E32" s="141" t="str">
        <f t="shared" si="1"/>
        <v>Dacorum &amp; T</v>
      </c>
      <c r="F32" s="301" t="s">
        <v>897</v>
      </c>
      <c r="G32" s="127"/>
      <c r="H32" s="128" t="s">
        <v>314</v>
      </c>
      <c r="I32" s="127"/>
      <c r="J32" s="2">
        <v>27</v>
      </c>
      <c r="K32" s="291" t="s">
        <v>296</v>
      </c>
      <c r="L32" s="292" t="s">
        <v>296</v>
      </c>
      <c r="M32" s="126"/>
      <c r="N32" s="2"/>
      <c r="O32" s="2"/>
      <c r="P32" s="2"/>
      <c r="Q32" s="2"/>
      <c r="R32" s="2"/>
      <c r="W32" s="136">
        <f t="shared" si="2"/>
        <v>100</v>
      </c>
      <c r="X32" s="136" t="str">
        <f t="shared" si="3"/>
        <v>U13G</v>
      </c>
      <c r="Y32" t="str">
        <f t="shared" si="4"/>
        <v>Annabel Kelly</v>
      </c>
      <c r="Z32" t="str">
        <f t="shared" si="5"/>
        <v>Dacorum &amp; T</v>
      </c>
      <c r="AA32" s="283" t="str">
        <f t="shared" si="6"/>
        <v>16.0</v>
      </c>
      <c r="AC32" s="136">
        <f t="shared" si="7"/>
        <v>200</v>
      </c>
      <c r="AD32" s="136" t="str">
        <f t="shared" si="8"/>
        <v>U13G</v>
      </c>
      <c r="AE32" t="str">
        <f t="shared" si="9"/>
        <v>Emilia Hickey</v>
      </c>
      <c r="AF32" t="str">
        <f t="shared" si="10"/>
        <v>Herts Phoenix</v>
      </c>
      <c r="AG32" s="283" t="str">
        <f t="shared" si="11"/>
        <v>31.5</v>
      </c>
    </row>
    <row r="33" spans="1:33" x14ac:dyDescent="0.35">
      <c r="A33" s="311">
        <v>100</v>
      </c>
      <c r="B33" s="287" t="s">
        <v>314</v>
      </c>
      <c r="C33" s="289">
        <v>252</v>
      </c>
      <c r="D33" s="141" t="str">
        <f t="shared" si="0"/>
        <v>Ruby Hibberd</v>
      </c>
      <c r="E33" s="141" t="str">
        <f t="shared" si="1"/>
        <v>Dacorum &amp; T</v>
      </c>
      <c r="F33" s="301" t="s">
        <v>897</v>
      </c>
      <c r="G33" s="127"/>
      <c r="H33" s="128" t="s">
        <v>315</v>
      </c>
      <c r="I33" s="127"/>
      <c r="J33" s="2">
        <v>28</v>
      </c>
      <c r="K33" s="291" t="s">
        <v>296</v>
      </c>
      <c r="L33" s="292" t="s">
        <v>296</v>
      </c>
      <c r="M33" s="126"/>
      <c r="N33" s="2"/>
      <c r="O33" s="2"/>
      <c r="P33" s="2"/>
      <c r="Q33" s="2"/>
      <c r="R33" s="2"/>
      <c r="W33" s="136">
        <f t="shared" si="2"/>
        <v>100</v>
      </c>
      <c r="X33" s="136" t="str">
        <f t="shared" si="3"/>
        <v>U13G</v>
      </c>
      <c r="Y33" t="str">
        <f t="shared" si="4"/>
        <v>Ruby Hibberd</v>
      </c>
      <c r="Z33" t="str">
        <f t="shared" si="5"/>
        <v>Dacorum &amp; T</v>
      </c>
      <c r="AA33" s="283" t="str">
        <f t="shared" si="6"/>
        <v>16.0</v>
      </c>
      <c r="AC33" s="136" t="str">
        <f t="shared" si="7"/>
        <v>DT</v>
      </c>
      <c r="AD33" s="136" t="str">
        <f t="shared" si="8"/>
        <v>U15G</v>
      </c>
      <c r="AE33" t="str">
        <f t="shared" si="9"/>
        <v>Jessica Breeze</v>
      </c>
      <c r="AF33" t="str">
        <f t="shared" si="10"/>
        <v>Watford</v>
      </c>
      <c r="AG33" s="283" t="str">
        <f t="shared" si="11"/>
        <v>13.84</v>
      </c>
    </row>
    <row r="34" spans="1:33" x14ac:dyDescent="0.35">
      <c r="A34" s="311">
        <v>100</v>
      </c>
      <c r="B34" s="287" t="s">
        <v>314</v>
      </c>
      <c r="C34" s="289">
        <v>201</v>
      </c>
      <c r="D34" s="141" t="str">
        <f t="shared" si="0"/>
        <v>Isla Gardner</v>
      </c>
      <c r="E34" s="141" t="str">
        <f t="shared" si="1"/>
        <v>Herts Phoenix</v>
      </c>
      <c r="F34" s="301" t="s">
        <v>898</v>
      </c>
      <c r="G34" s="127"/>
      <c r="H34" s="128" t="s">
        <v>316</v>
      </c>
      <c r="I34" s="127"/>
      <c r="J34" s="2">
        <v>29</v>
      </c>
      <c r="K34" s="291" t="s">
        <v>296</v>
      </c>
      <c r="L34" s="292" t="s">
        <v>296</v>
      </c>
      <c r="M34" s="126"/>
      <c r="N34" s="2"/>
      <c r="O34" s="2"/>
      <c r="P34" s="2"/>
      <c r="Q34" s="2"/>
      <c r="R34" s="2"/>
      <c r="W34" s="136">
        <f t="shared" si="2"/>
        <v>100</v>
      </c>
      <c r="X34" s="136" t="str">
        <f t="shared" si="3"/>
        <v>U13G</v>
      </c>
      <c r="Y34" t="str">
        <f t="shared" si="4"/>
        <v>Isla Gardner</v>
      </c>
      <c r="Z34" t="str">
        <f t="shared" si="5"/>
        <v>Herts Phoenix</v>
      </c>
      <c r="AA34" s="283" t="str">
        <f t="shared" si="6"/>
        <v>16.1</v>
      </c>
      <c r="AC34" s="136" t="str">
        <f t="shared" si="7"/>
        <v>DT</v>
      </c>
      <c r="AD34" s="136" t="str">
        <f t="shared" si="8"/>
        <v>U15B</v>
      </c>
      <c r="AE34" t="str">
        <f t="shared" si="9"/>
        <v>Rowan Phillips</v>
      </c>
      <c r="AF34" t="str">
        <f t="shared" si="10"/>
        <v>St Albans</v>
      </c>
      <c r="AG34" s="283" t="str">
        <f t="shared" si="11"/>
        <v>19.05</v>
      </c>
    </row>
    <row r="35" spans="1:33" x14ac:dyDescent="0.35">
      <c r="A35" s="311">
        <v>100</v>
      </c>
      <c r="B35" s="287" t="s">
        <v>315</v>
      </c>
      <c r="C35" s="289">
        <v>156</v>
      </c>
      <c r="D35" s="141" t="str">
        <f t="shared" si="0"/>
        <v>Anni McLoughlin</v>
      </c>
      <c r="E35" s="141" t="str">
        <f t="shared" si="1"/>
        <v>Watford</v>
      </c>
      <c r="F35" s="301" t="s">
        <v>899</v>
      </c>
      <c r="G35" s="127"/>
      <c r="H35" s="124"/>
      <c r="I35" s="127"/>
      <c r="J35" s="2">
        <v>30</v>
      </c>
      <c r="K35" s="291" t="s">
        <v>296</v>
      </c>
      <c r="L35" s="292" t="s">
        <v>296</v>
      </c>
      <c r="M35" s="126"/>
      <c r="N35" s="2"/>
      <c r="O35" s="2"/>
      <c r="P35" s="2"/>
      <c r="Q35" s="2"/>
      <c r="R35" s="2"/>
      <c r="W35" s="136">
        <f t="shared" si="2"/>
        <v>100</v>
      </c>
      <c r="X35" s="136" t="str">
        <f t="shared" si="3"/>
        <v>U15G</v>
      </c>
      <c r="Y35" t="str">
        <f t="shared" si="4"/>
        <v>Anni McLoughlin</v>
      </c>
      <c r="Z35" t="str">
        <f t="shared" si="5"/>
        <v>Watford</v>
      </c>
      <c r="AA35" s="283" t="str">
        <f t="shared" si="6"/>
        <v>14.2</v>
      </c>
      <c r="AC35" s="136" t="str">
        <f t="shared" si="7"/>
        <v>SP</v>
      </c>
      <c r="AD35" s="136" t="str">
        <f t="shared" si="8"/>
        <v>U13G</v>
      </c>
      <c r="AE35" t="str">
        <f t="shared" si="9"/>
        <v xml:space="preserve">Bibi Fisher </v>
      </c>
      <c r="AF35" t="str">
        <f t="shared" si="10"/>
        <v>St Albans</v>
      </c>
      <c r="AG35" s="283" t="str">
        <f t="shared" si="11"/>
        <v>6.14</v>
      </c>
    </row>
    <row r="36" spans="1:33" x14ac:dyDescent="0.35">
      <c r="A36" s="311">
        <v>100</v>
      </c>
      <c r="B36" s="287" t="s">
        <v>315</v>
      </c>
      <c r="C36" s="289">
        <v>155</v>
      </c>
      <c r="D36" s="141" t="str">
        <f t="shared" si="0"/>
        <v>Divinna Kathiresan</v>
      </c>
      <c r="E36" s="141" t="str">
        <f t="shared" si="1"/>
        <v>Watford</v>
      </c>
      <c r="F36" s="301" t="s">
        <v>900</v>
      </c>
      <c r="G36" s="127"/>
      <c r="H36" s="128" t="s">
        <v>317</v>
      </c>
      <c r="I36" s="127"/>
      <c r="J36" s="2">
        <v>31</v>
      </c>
      <c r="K36" s="291" t="s">
        <v>296</v>
      </c>
      <c r="L36" s="292" t="s">
        <v>296</v>
      </c>
      <c r="M36" s="126"/>
      <c r="N36" s="2"/>
      <c r="O36" s="2"/>
      <c r="P36" s="2"/>
      <c r="Q36" s="2"/>
      <c r="R36" s="2"/>
      <c r="W36" s="136">
        <f t="shared" si="2"/>
        <v>100</v>
      </c>
      <c r="X36" s="136" t="str">
        <f t="shared" si="3"/>
        <v>U15G</v>
      </c>
      <c r="Y36" t="str">
        <f t="shared" si="4"/>
        <v>Divinna Kathiresan</v>
      </c>
      <c r="Z36" t="str">
        <f t="shared" si="5"/>
        <v>Watford</v>
      </c>
      <c r="AA36" s="283" t="str">
        <f t="shared" si="6"/>
        <v>15.0</v>
      </c>
      <c r="AC36" s="136">
        <f t="shared" si="7"/>
        <v>200</v>
      </c>
      <c r="AD36" s="136" t="str">
        <f t="shared" si="8"/>
        <v>U15G</v>
      </c>
      <c r="AE36" t="str">
        <f t="shared" si="9"/>
        <v xml:space="preserve">Daisy Harvey Dew </v>
      </c>
      <c r="AF36" t="str">
        <f t="shared" si="10"/>
        <v>Shaftesbury</v>
      </c>
      <c r="AG36" s="283" t="str">
        <f t="shared" si="11"/>
        <v>30.7</v>
      </c>
    </row>
    <row r="37" spans="1:33" x14ac:dyDescent="0.35">
      <c r="A37" s="311">
        <v>100</v>
      </c>
      <c r="B37" s="287" t="s">
        <v>315</v>
      </c>
      <c r="C37" s="289">
        <v>338</v>
      </c>
      <c r="D37" s="141" t="str">
        <f t="shared" si="0"/>
        <v xml:space="preserve">Evie Isaac Solomon </v>
      </c>
      <c r="E37" s="141" t="str">
        <f t="shared" si="1"/>
        <v>Shaftesbury</v>
      </c>
      <c r="F37" s="301" t="s">
        <v>901</v>
      </c>
      <c r="G37" s="127"/>
      <c r="H37" s="128"/>
      <c r="I37" s="127"/>
      <c r="J37" s="2">
        <v>32</v>
      </c>
      <c r="K37" s="291" t="s">
        <v>296</v>
      </c>
      <c r="L37" s="292" t="s">
        <v>296</v>
      </c>
      <c r="M37" s="126"/>
      <c r="N37" s="2"/>
      <c r="O37" s="2"/>
      <c r="P37" s="2"/>
      <c r="Q37" s="2"/>
      <c r="R37" s="2"/>
      <c r="W37" s="136">
        <f t="shared" si="2"/>
        <v>100</v>
      </c>
      <c r="X37" s="136" t="str">
        <f t="shared" si="3"/>
        <v>U15G</v>
      </c>
      <c r="Y37" t="str">
        <f t="shared" si="4"/>
        <v xml:space="preserve">Evie Isaac Solomon </v>
      </c>
      <c r="Z37" t="str">
        <f t="shared" si="5"/>
        <v>Shaftesbury</v>
      </c>
      <c r="AA37" s="283" t="str">
        <f t="shared" si="6"/>
        <v>15.4</v>
      </c>
      <c r="AC37" s="136">
        <f t="shared" si="7"/>
        <v>200</v>
      </c>
      <c r="AD37" s="136" t="str">
        <f t="shared" si="8"/>
        <v>U15G</v>
      </c>
      <c r="AE37" t="str">
        <f t="shared" si="9"/>
        <v>Laura Joseph</v>
      </c>
      <c r="AF37" t="str">
        <f t="shared" si="10"/>
        <v>Watford</v>
      </c>
      <c r="AG37" s="283" t="str">
        <f t="shared" si="11"/>
        <v>30.9</v>
      </c>
    </row>
    <row r="38" spans="1:33" x14ac:dyDescent="0.35">
      <c r="A38" s="311">
        <v>100</v>
      </c>
      <c r="B38" s="287" t="s">
        <v>315</v>
      </c>
      <c r="C38" s="289">
        <v>333</v>
      </c>
      <c r="D38" s="141" t="str">
        <f t="shared" si="0"/>
        <v>Sara Doudo</v>
      </c>
      <c r="E38" s="141" t="str">
        <f t="shared" si="1"/>
        <v>Shaftesbury</v>
      </c>
      <c r="F38" s="301" t="s">
        <v>902</v>
      </c>
      <c r="G38" s="127"/>
      <c r="H38" s="268" t="s">
        <v>296</v>
      </c>
      <c r="I38" s="127"/>
      <c r="J38" s="2">
        <v>33</v>
      </c>
      <c r="K38" s="291" t="s">
        <v>296</v>
      </c>
      <c r="L38" s="292" t="s">
        <v>296</v>
      </c>
      <c r="M38" s="126"/>
      <c r="N38" s="2"/>
      <c r="O38" s="2"/>
      <c r="P38" s="2"/>
      <c r="Q38" s="2"/>
      <c r="R38" s="2"/>
      <c r="W38" s="136">
        <f t="shared" si="2"/>
        <v>100</v>
      </c>
      <c r="X38" s="136" t="str">
        <f t="shared" si="3"/>
        <v>U15G</v>
      </c>
      <c r="Y38" t="str">
        <f t="shared" si="4"/>
        <v>Sara Doudo</v>
      </c>
      <c r="Z38" t="str">
        <f t="shared" si="5"/>
        <v>Shaftesbury</v>
      </c>
      <c r="AA38" s="283" t="str">
        <f t="shared" si="6"/>
        <v>15.5</v>
      </c>
      <c r="AC38" s="136">
        <f t="shared" si="7"/>
        <v>200</v>
      </c>
      <c r="AD38" s="136" t="str">
        <f t="shared" si="8"/>
        <v>U15G</v>
      </c>
      <c r="AE38" t="str">
        <f t="shared" si="9"/>
        <v xml:space="preserve">Evie Isaac Solomon </v>
      </c>
      <c r="AF38" t="str">
        <f t="shared" si="10"/>
        <v>Shaftesbury</v>
      </c>
      <c r="AG38" s="283" t="str">
        <f t="shared" si="11"/>
        <v>32.6</v>
      </c>
    </row>
    <row r="39" spans="1:33" x14ac:dyDescent="0.35">
      <c r="A39" s="311">
        <v>100</v>
      </c>
      <c r="B39" s="287" t="s">
        <v>316</v>
      </c>
      <c r="C39" s="289">
        <v>332</v>
      </c>
      <c r="D39" s="141" t="str">
        <f t="shared" si="0"/>
        <v>Mia Higson</v>
      </c>
      <c r="E39" s="141" t="str">
        <f t="shared" si="1"/>
        <v>Shaftesbury</v>
      </c>
      <c r="F39" s="301" t="s">
        <v>903</v>
      </c>
      <c r="G39" s="127"/>
      <c r="H39" s="128">
        <v>100</v>
      </c>
      <c r="I39" s="127"/>
      <c r="J39" s="2">
        <v>34</v>
      </c>
      <c r="K39" s="291" t="s">
        <v>296</v>
      </c>
      <c r="L39" s="292" t="s">
        <v>296</v>
      </c>
      <c r="M39" s="126"/>
      <c r="N39" s="2"/>
      <c r="O39" s="2"/>
      <c r="P39" s="2"/>
      <c r="Q39" s="2"/>
      <c r="R39" s="2"/>
      <c r="W39" s="136">
        <f t="shared" si="2"/>
        <v>100</v>
      </c>
      <c r="X39" s="136" t="str">
        <f t="shared" si="3"/>
        <v>U17W</v>
      </c>
      <c r="Y39" t="str">
        <f t="shared" si="4"/>
        <v>Mia Higson</v>
      </c>
      <c r="Z39" t="str">
        <f t="shared" si="5"/>
        <v>Shaftesbury</v>
      </c>
      <c r="AA39" s="283" t="str">
        <f t="shared" si="6"/>
        <v>13.9</v>
      </c>
      <c r="AC39" s="136">
        <f t="shared" si="7"/>
        <v>200</v>
      </c>
      <c r="AD39" s="136" t="str">
        <f t="shared" si="8"/>
        <v>U15G</v>
      </c>
      <c r="AE39" t="str">
        <f t="shared" si="9"/>
        <v>Sara Doudo</v>
      </c>
      <c r="AF39" t="str">
        <f t="shared" si="10"/>
        <v>Shaftesbury</v>
      </c>
      <c r="AG39" s="283" t="str">
        <f t="shared" si="11"/>
        <v>33.3</v>
      </c>
    </row>
    <row r="40" spans="1:33" x14ac:dyDescent="0.35">
      <c r="A40" s="311">
        <v>100</v>
      </c>
      <c r="B40" s="287" t="s">
        <v>316</v>
      </c>
      <c r="C40" s="289">
        <v>265</v>
      </c>
      <c r="D40" s="141" t="str">
        <f t="shared" si="0"/>
        <v>Adun Odegbami</v>
      </c>
      <c r="E40" s="141" t="str">
        <f t="shared" si="1"/>
        <v>Dacorum &amp; T</v>
      </c>
      <c r="F40" s="301" t="s">
        <v>904</v>
      </c>
      <c r="G40" s="127"/>
      <c r="H40" s="128">
        <v>200</v>
      </c>
      <c r="I40" s="127"/>
      <c r="J40" s="2">
        <v>35</v>
      </c>
      <c r="K40" s="291" t="s">
        <v>296</v>
      </c>
      <c r="L40" s="292" t="s">
        <v>296</v>
      </c>
      <c r="M40" s="126"/>
      <c r="N40" s="2"/>
      <c r="O40" s="2"/>
      <c r="P40" s="2"/>
      <c r="Q40" s="2"/>
      <c r="R40" s="2"/>
      <c r="W40" s="136">
        <f t="shared" si="2"/>
        <v>100</v>
      </c>
      <c r="X40" s="136" t="str">
        <f t="shared" si="3"/>
        <v>U17W</v>
      </c>
      <c r="Y40" t="str">
        <f t="shared" si="4"/>
        <v>Adun Odegbami</v>
      </c>
      <c r="Z40" t="str">
        <f t="shared" si="5"/>
        <v>Dacorum &amp; T</v>
      </c>
      <c r="AA40" s="283" t="str">
        <f t="shared" si="6"/>
        <v>14.1</v>
      </c>
      <c r="AC40" s="136">
        <f t="shared" si="7"/>
        <v>200</v>
      </c>
      <c r="AD40" s="136" t="str">
        <f t="shared" si="8"/>
        <v>U17W</v>
      </c>
      <c r="AE40" t="str">
        <f t="shared" si="9"/>
        <v xml:space="preserve">Chloe Aggoshi </v>
      </c>
      <c r="AF40" t="str">
        <f t="shared" si="10"/>
        <v>Shaftesbury</v>
      </c>
      <c r="AG40" s="283" t="str">
        <f t="shared" si="11"/>
        <v>31.4</v>
      </c>
    </row>
    <row r="41" spans="1:33" x14ac:dyDescent="0.35">
      <c r="A41" s="311">
        <v>100</v>
      </c>
      <c r="B41" s="287" t="s">
        <v>316</v>
      </c>
      <c r="C41" s="289">
        <v>162</v>
      </c>
      <c r="D41" s="141" t="str">
        <f t="shared" si="0"/>
        <v xml:space="preserve">Amy Hawkes </v>
      </c>
      <c r="E41" s="141" t="str">
        <f t="shared" si="1"/>
        <v>Watford</v>
      </c>
      <c r="F41" s="301" t="s">
        <v>905</v>
      </c>
      <c r="G41" s="127"/>
      <c r="H41" s="128">
        <v>300</v>
      </c>
      <c r="I41" s="127"/>
      <c r="J41" s="2">
        <v>36</v>
      </c>
      <c r="K41" s="291" t="s">
        <v>296</v>
      </c>
      <c r="L41" s="292" t="s">
        <v>296</v>
      </c>
      <c r="M41" s="126"/>
      <c r="N41" s="2"/>
      <c r="O41" s="2"/>
      <c r="P41" s="2"/>
      <c r="Q41" s="2"/>
      <c r="R41" s="2"/>
      <c r="W41" s="136">
        <f t="shared" si="2"/>
        <v>100</v>
      </c>
      <c r="X41" s="136" t="str">
        <f t="shared" si="3"/>
        <v>U17W</v>
      </c>
      <c r="Y41" t="str">
        <f t="shared" si="4"/>
        <v xml:space="preserve">Amy Hawkes </v>
      </c>
      <c r="Z41" t="str">
        <f t="shared" si="5"/>
        <v>Watford</v>
      </c>
      <c r="AA41" s="283" t="str">
        <f t="shared" si="6"/>
        <v>14.3</v>
      </c>
      <c r="AC41" s="136">
        <f t="shared" si="7"/>
        <v>200</v>
      </c>
      <c r="AD41" s="136" t="str">
        <f t="shared" si="8"/>
        <v>U13B</v>
      </c>
      <c r="AE41" t="str">
        <f t="shared" si="9"/>
        <v>Dylan Irving</v>
      </c>
      <c r="AF41" t="str">
        <f t="shared" si="10"/>
        <v>Herts Phoenix</v>
      </c>
      <c r="AG41" s="283" t="str">
        <f t="shared" si="11"/>
        <v>31.3</v>
      </c>
    </row>
    <row r="42" spans="1:33" x14ac:dyDescent="0.35">
      <c r="A42" s="311">
        <v>100</v>
      </c>
      <c r="B42" s="287" t="s">
        <v>316</v>
      </c>
      <c r="C42" s="289">
        <v>335</v>
      </c>
      <c r="D42" s="141" t="str">
        <f t="shared" si="0"/>
        <v xml:space="preserve">Chloe Aggoshi </v>
      </c>
      <c r="E42" s="141" t="str">
        <f t="shared" si="1"/>
        <v>Shaftesbury</v>
      </c>
      <c r="F42" s="301" t="s">
        <v>906</v>
      </c>
      <c r="G42" s="127"/>
      <c r="H42" s="128">
        <v>400</v>
      </c>
      <c r="I42" s="127"/>
      <c r="J42" s="2">
        <v>37</v>
      </c>
      <c r="K42" s="291" t="s">
        <v>296</v>
      </c>
      <c r="L42" s="292" t="s">
        <v>296</v>
      </c>
      <c r="M42" s="126"/>
      <c r="N42" s="2"/>
      <c r="O42" s="2"/>
      <c r="P42" s="2"/>
      <c r="Q42" s="2"/>
      <c r="R42" s="2"/>
      <c r="W42" s="136">
        <f t="shared" si="2"/>
        <v>100</v>
      </c>
      <c r="X42" s="136" t="str">
        <f t="shared" si="3"/>
        <v>U17W</v>
      </c>
      <c r="Y42" t="str">
        <f t="shared" si="4"/>
        <v xml:space="preserve">Chloe Aggoshi </v>
      </c>
      <c r="Z42" t="str">
        <f t="shared" si="5"/>
        <v>Shaftesbury</v>
      </c>
      <c r="AA42" s="283" t="str">
        <f t="shared" si="6"/>
        <v>14.7</v>
      </c>
      <c r="AC42" s="136">
        <f t="shared" si="7"/>
        <v>200</v>
      </c>
      <c r="AD42" s="136" t="str">
        <f t="shared" si="8"/>
        <v>U15B</v>
      </c>
      <c r="AE42" t="str">
        <f t="shared" si="9"/>
        <v xml:space="preserve">Jaden Aulis </v>
      </c>
      <c r="AF42" t="str">
        <f t="shared" si="10"/>
        <v>Shaftesbury</v>
      </c>
      <c r="AG42" s="283" t="str">
        <f t="shared" si="11"/>
        <v>25.4</v>
      </c>
    </row>
    <row r="43" spans="1:33" x14ac:dyDescent="0.35">
      <c r="A43" s="311">
        <v>100</v>
      </c>
      <c r="B43" s="287" t="s">
        <v>316</v>
      </c>
      <c r="C43" s="289">
        <v>266</v>
      </c>
      <c r="D43" s="141" t="str">
        <f t="shared" si="0"/>
        <v>Enya Roberts</v>
      </c>
      <c r="E43" s="141" t="str">
        <f t="shared" si="1"/>
        <v>Dacorum &amp; T</v>
      </c>
      <c r="F43" s="301" t="s">
        <v>907</v>
      </c>
      <c r="G43" s="127"/>
      <c r="H43" s="128">
        <v>800</v>
      </c>
      <c r="I43" s="127"/>
      <c r="J43" s="2">
        <v>38</v>
      </c>
      <c r="K43" s="291" t="s">
        <v>296</v>
      </c>
      <c r="L43" s="292" t="s">
        <v>296</v>
      </c>
      <c r="M43" s="126"/>
      <c r="N43" s="2"/>
      <c r="O43" s="2"/>
      <c r="P43" s="2"/>
      <c r="Q43" s="2"/>
      <c r="R43" s="2"/>
      <c r="W43" s="136">
        <f t="shared" si="2"/>
        <v>100</v>
      </c>
      <c r="X43" s="136" t="str">
        <f t="shared" si="3"/>
        <v>U17W</v>
      </c>
      <c r="Y43" t="str">
        <f t="shared" si="4"/>
        <v>Enya Roberts</v>
      </c>
      <c r="Z43" t="str">
        <f t="shared" si="5"/>
        <v>Dacorum &amp; T</v>
      </c>
      <c r="AA43" s="283" t="str">
        <f t="shared" si="6"/>
        <v>16.5</v>
      </c>
      <c r="AC43" s="136">
        <f t="shared" si="7"/>
        <v>200</v>
      </c>
      <c r="AD43" s="136" t="str">
        <f t="shared" si="8"/>
        <v>U15B</v>
      </c>
      <c r="AE43" t="str">
        <f t="shared" si="9"/>
        <v>Griffyn Archer</v>
      </c>
      <c r="AF43" t="str">
        <f t="shared" si="10"/>
        <v>St Albans</v>
      </c>
      <c r="AG43" s="283" t="str">
        <f t="shared" si="11"/>
        <v>25.4</v>
      </c>
    </row>
    <row r="44" spans="1:33" x14ac:dyDescent="0.35">
      <c r="A44" s="311" t="s">
        <v>10</v>
      </c>
      <c r="B44" s="287" t="s">
        <v>312</v>
      </c>
      <c r="C44" s="289">
        <v>273</v>
      </c>
      <c r="D44" s="141" t="str">
        <f t="shared" si="0"/>
        <v>Kenneth Powley</v>
      </c>
      <c r="E44" s="141" t="str">
        <f t="shared" si="1"/>
        <v>Dacorum &amp; T</v>
      </c>
      <c r="F44" s="301" t="s">
        <v>908</v>
      </c>
      <c r="G44" s="127"/>
      <c r="H44" s="128">
        <v>1500</v>
      </c>
      <c r="I44" s="127"/>
      <c r="J44" s="2">
        <v>39</v>
      </c>
      <c r="K44" s="291" t="s">
        <v>296</v>
      </c>
      <c r="L44" s="292" t="s">
        <v>296</v>
      </c>
      <c r="M44" s="126"/>
      <c r="N44" s="2"/>
      <c r="O44" s="2"/>
      <c r="P44" s="2"/>
      <c r="Q44" s="2"/>
      <c r="R44" s="2"/>
      <c r="W44" s="136" t="str">
        <f t="shared" si="2"/>
        <v>SP</v>
      </c>
      <c r="X44" s="136" t="str">
        <f t="shared" si="3"/>
        <v>U15B</v>
      </c>
      <c r="Y44" t="str">
        <f t="shared" si="4"/>
        <v>Kenneth Powley</v>
      </c>
      <c r="Z44" t="str">
        <f t="shared" si="5"/>
        <v>Dacorum &amp; T</v>
      </c>
      <c r="AA44" s="283" t="str">
        <f t="shared" si="6"/>
        <v>7.00</v>
      </c>
      <c r="AC44" s="136">
        <f t="shared" si="7"/>
        <v>200</v>
      </c>
      <c r="AD44" s="136" t="str">
        <f t="shared" si="8"/>
        <v>U15B</v>
      </c>
      <c r="AE44" t="str">
        <f t="shared" si="9"/>
        <v>Kesai Boyce-Foster</v>
      </c>
      <c r="AF44" t="str">
        <f t="shared" si="10"/>
        <v>Dacorum &amp; T</v>
      </c>
      <c r="AG44" s="283" t="str">
        <f t="shared" si="11"/>
        <v>29.9</v>
      </c>
    </row>
    <row r="45" spans="1:33" x14ac:dyDescent="0.35">
      <c r="A45" s="311">
        <v>100</v>
      </c>
      <c r="B45" s="287" t="s">
        <v>311</v>
      </c>
      <c r="C45" s="289">
        <v>216</v>
      </c>
      <c r="D45" s="141" t="str">
        <f t="shared" si="0"/>
        <v>Ryan Senanayake</v>
      </c>
      <c r="E45" s="141" t="str">
        <f t="shared" si="1"/>
        <v>Herts Phoenix</v>
      </c>
      <c r="F45" s="301" t="s">
        <v>895</v>
      </c>
      <c r="G45" s="127"/>
      <c r="H45" s="128" t="s">
        <v>194</v>
      </c>
      <c r="I45" s="127"/>
      <c r="J45" s="2">
        <v>40</v>
      </c>
      <c r="K45" s="291" t="s">
        <v>296</v>
      </c>
      <c r="L45" s="292" t="s">
        <v>296</v>
      </c>
      <c r="M45" s="126"/>
      <c r="N45" s="2"/>
      <c r="O45" s="2"/>
      <c r="P45" s="2"/>
      <c r="Q45" s="2"/>
      <c r="R45" s="2"/>
      <c r="W45" s="136">
        <f t="shared" si="2"/>
        <v>100</v>
      </c>
      <c r="X45" s="136" t="str">
        <f t="shared" si="3"/>
        <v>U13B</v>
      </c>
      <c r="Y45" t="str">
        <f t="shared" si="4"/>
        <v>Ryan Senanayake</v>
      </c>
      <c r="Z45" t="str">
        <f t="shared" si="5"/>
        <v>Herts Phoenix</v>
      </c>
      <c r="AA45" s="283" t="str">
        <f t="shared" si="6"/>
        <v>14.4</v>
      </c>
      <c r="AC45" s="136">
        <f t="shared" si="7"/>
        <v>200</v>
      </c>
      <c r="AD45" s="136" t="str">
        <f t="shared" si="8"/>
        <v>U17M</v>
      </c>
      <c r="AE45" t="str">
        <f t="shared" si="9"/>
        <v>David Opoku</v>
      </c>
      <c r="AF45" t="str">
        <f t="shared" si="10"/>
        <v>Watford</v>
      </c>
      <c r="AG45" s="283" t="str">
        <f t="shared" si="11"/>
        <v>24.3</v>
      </c>
    </row>
    <row r="46" spans="1:33" x14ac:dyDescent="0.35">
      <c r="A46" s="311">
        <v>100</v>
      </c>
      <c r="B46" s="287" t="s">
        <v>311</v>
      </c>
      <c r="C46" s="289">
        <v>262</v>
      </c>
      <c r="D46" s="141" t="str">
        <f t="shared" si="0"/>
        <v>Jack Lamming</v>
      </c>
      <c r="E46" s="141" t="str">
        <f t="shared" si="1"/>
        <v>Dacorum &amp; T</v>
      </c>
      <c r="F46" s="301" t="s">
        <v>909</v>
      </c>
      <c r="G46" s="127"/>
      <c r="H46" s="128" t="s">
        <v>195</v>
      </c>
      <c r="I46" s="127"/>
      <c r="J46" s="2">
        <v>41</v>
      </c>
      <c r="K46" s="291" t="s">
        <v>296</v>
      </c>
      <c r="L46" s="292" t="s">
        <v>296</v>
      </c>
      <c r="M46" s="126"/>
      <c r="N46" s="2"/>
      <c r="O46" s="2"/>
      <c r="P46" s="2"/>
      <c r="Q46" s="2"/>
      <c r="R46" s="2"/>
      <c r="W46" s="136">
        <f t="shared" si="2"/>
        <v>100</v>
      </c>
      <c r="X46" s="136" t="str">
        <f t="shared" si="3"/>
        <v>U13B</v>
      </c>
      <c r="Y46" t="str">
        <f t="shared" si="4"/>
        <v>Jack Lamming</v>
      </c>
      <c r="Z46" t="str">
        <f t="shared" si="5"/>
        <v>Dacorum &amp; T</v>
      </c>
      <c r="AA46" s="283" t="str">
        <f t="shared" si="6"/>
        <v>15.1</v>
      </c>
      <c r="AC46" s="136">
        <f t="shared" si="7"/>
        <v>200</v>
      </c>
      <c r="AD46" s="136" t="str">
        <f t="shared" si="8"/>
        <v>U17M</v>
      </c>
      <c r="AE46" t="str">
        <f t="shared" si="9"/>
        <v>Omatsola Nathan Dudu</v>
      </c>
      <c r="AF46" t="str">
        <f t="shared" si="10"/>
        <v>Watford</v>
      </c>
      <c r="AG46" s="283" t="str">
        <f t="shared" si="11"/>
        <v>25.3</v>
      </c>
    </row>
    <row r="47" spans="1:33" x14ac:dyDescent="0.35">
      <c r="A47" s="311">
        <v>100</v>
      </c>
      <c r="B47" s="287" t="s">
        <v>311</v>
      </c>
      <c r="C47" s="289">
        <v>217</v>
      </c>
      <c r="D47" s="141" t="str">
        <f t="shared" si="0"/>
        <v>Alexander Abana</v>
      </c>
      <c r="E47" s="141" t="str">
        <f t="shared" si="1"/>
        <v>Herts Phoenix</v>
      </c>
      <c r="F47" s="301" t="s">
        <v>901</v>
      </c>
      <c r="G47" s="127"/>
      <c r="H47" s="128" t="s">
        <v>20</v>
      </c>
      <c r="I47" s="127"/>
      <c r="J47" s="2">
        <v>42</v>
      </c>
      <c r="K47" s="291" t="s">
        <v>296</v>
      </c>
      <c r="L47" s="292" t="s">
        <v>296</v>
      </c>
      <c r="M47" s="126"/>
      <c r="N47" s="2"/>
      <c r="O47" s="2"/>
      <c r="P47" s="2"/>
      <c r="Q47" s="2"/>
      <c r="R47" s="2"/>
      <c r="W47" s="136">
        <f t="shared" si="2"/>
        <v>100</v>
      </c>
      <c r="X47" s="136" t="str">
        <f t="shared" si="3"/>
        <v>U13B</v>
      </c>
      <c r="Y47" t="str">
        <f t="shared" si="4"/>
        <v>Alexander Abana</v>
      </c>
      <c r="Z47" t="str">
        <f t="shared" si="5"/>
        <v>Herts Phoenix</v>
      </c>
      <c r="AA47" s="283" t="str">
        <f t="shared" si="6"/>
        <v>15.4</v>
      </c>
      <c r="AC47" s="136" t="str">
        <f t="shared" si="7"/>
        <v>LJ</v>
      </c>
      <c r="AD47" s="136" t="str">
        <f t="shared" si="8"/>
        <v>U15G</v>
      </c>
      <c r="AE47" t="str">
        <f t="shared" si="9"/>
        <v>Chloe Richards</v>
      </c>
      <c r="AF47" t="str">
        <f t="shared" si="10"/>
        <v>Watford</v>
      </c>
      <c r="AG47" s="283" t="str">
        <f t="shared" si="11"/>
        <v>3.21</v>
      </c>
    </row>
    <row r="48" spans="1:33" x14ac:dyDescent="0.35">
      <c r="A48" s="311">
        <v>100</v>
      </c>
      <c r="B48" s="287" t="s">
        <v>311</v>
      </c>
      <c r="C48" s="289">
        <v>125</v>
      </c>
      <c r="D48" s="141" t="str">
        <f t="shared" si="0"/>
        <v>Sam McNaught</v>
      </c>
      <c r="E48" s="141" t="str">
        <f t="shared" si="1"/>
        <v>St Albans</v>
      </c>
      <c r="F48" s="301" t="s">
        <v>898</v>
      </c>
      <c r="G48" s="127"/>
      <c r="H48" s="128" t="s">
        <v>18</v>
      </c>
      <c r="I48" s="127"/>
      <c r="J48" s="2">
        <v>43</v>
      </c>
      <c r="K48" s="291" t="s">
        <v>296</v>
      </c>
      <c r="L48" s="292" t="s">
        <v>296</v>
      </c>
      <c r="M48" s="126"/>
      <c r="N48" s="2"/>
      <c r="O48" s="2"/>
      <c r="P48" s="2"/>
      <c r="Q48" s="2"/>
      <c r="R48" s="2"/>
      <c r="W48" s="136">
        <f t="shared" si="2"/>
        <v>100</v>
      </c>
      <c r="X48" s="136" t="str">
        <f t="shared" si="3"/>
        <v>U13B</v>
      </c>
      <c r="Y48" t="str">
        <f t="shared" si="4"/>
        <v>Sam McNaught</v>
      </c>
      <c r="Z48" t="str">
        <f t="shared" si="5"/>
        <v>St Albans</v>
      </c>
      <c r="AA48" s="283" t="str">
        <f t="shared" si="6"/>
        <v>16.1</v>
      </c>
      <c r="AC48" s="136" t="str">
        <f t="shared" si="7"/>
        <v>LJ</v>
      </c>
      <c r="AD48" s="136" t="str">
        <f t="shared" si="8"/>
        <v>U15G</v>
      </c>
      <c r="AE48" t="str">
        <f t="shared" si="9"/>
        <v>Amaia Dacres</v>
      </c>
      <c r="AF48" t="str">
        <f t="shared" si="10"/>
        <v>Watford</v>
      </c>
      <c r="AG48" s="283" t="str">
        <f t="shared" si="11"/>
        <v>3.79</v>
      </c>
    </row>
    <row r="49" spans="1:33" x14ac:dyDescent="0.35">
      <c r="A49" s="311">
        <v>100</v>
      </c>
      <c r="B49" s="287" t="s">
        <v>312</v>
      </c>
      <c r="C49" s="289">
        <v>310</v>
      </c>
      <c r="D49" s="141" t="str">
        <f t="shared" si="0"/>
        <v>Oliver Laurens</v>
      </c>
      <c r="E49" s="141" t="str">
        <f t="shared" si="1"/>
        <v>Shaftesbury</v>
      </c>
      <c r="F49" s="301" t="s">
        <v>910</v>
      </c>
      <c r="G49" s="127"/>
      <c r="H49" s="268" t="s">
        <v>272</v>
      </c>
      <c r="I49" s="127"/>
      <c r="J49" s="2">
        <v>44</v>
      </c>
      <c r="K49" s="291" t="s">
        <v>296</v>
      </c>
      <c r="L49" s="292" t="s">
        <v>296</v>
      </c>
      <c r="M49" s="126"/>
      <c r="N49" s="2"/>
      <c r="O49" s="2"/>
      <c r="P49" s="2"/>
      <c r="Q49" s="2"/>
      <c r="R49" s="2"/>
      <c r="W49" s="136">
        <f t="shared" si="2"/>
        <v>100</v>
      </c>
      <c r="X49" s="136" t="str">
        <f t="shared" si="3"/>
        <v>U15B</v>
      </c>
      <c r="Y49" t="str">
        <f t="shared" si="4"/>
        <v>Oliver Laurens</v>
      </c>
      <c r="Z49" t="str">
        <f t="shared" si="5"/>
        <v>Shaftesbury</v>
      </c>
      <c r="AA49" s="283" t="str">
        <f t="shared" si="6"/>
        <v>12.2</v>
      </c>
      <c r="AC49" s="136" t="str">
        <f t="shared" si="7"/>
        <v>LJ</v>
      </c>
      <c r="AD49" s="136" t="str">
        <f t="shared" si="8"/>
        <v>U15G</v>
      </c>
      <c r="AE49" t="str">
        <f t="shared" si="9"/>
        <v>Bella Riley</v>
      </c>
      <c r="AF49" t="str">
        <f t="shared" si="10"/>
        <v>Dacorum &amp; T</v>
      </c>
      <c r="AG49" s="283" t="str">
        <f t="shared" si="11"/>
        <v>4.44</v>
      </c>
    </row>
    <row r="50" spans="1:33" x14ac:dyDescent="0.35">
      <c r="A50" s="311">
        <v>100</v>
      </c>
      <c r="B50" s="287" t="s">
        <v>312</v>
      </c>
      <c r="C50" s="289">
        <v>132</v>
      </c>
      <c r="D50" s="141" t="str">
        <f t="shared" si="0"/>
        <v>Aryan Bhagawati</v>
      </c>
      <c r="E50" s="141" t="str">
        <f t="shared" si="1"/>
        <v>St Albans</v>
      </c>
      <c r="F50" s="301" t="s">
        <v>911</v>
      </c>
      <c r="G50" s="127"/>
      <c r="H50" s="128" t="s">
        <v>7</v>
      </c>
      <c r="I50" s="127"/>
      <c r="J50" s="2">
        <v>45</v>
      </c>
      <c r="K50" s="291" t="s">
        <v>296</v>
      </c>
      <c r="L50" s="292" t="s">
        <v>296</v>
      </c>
      <c r="M50" s="126"/>
      <c r="N50" s="2"/>
      <c r="O50" s="2"/>
      <c r="P50" s="2"/>
      <c r="Q50" s="2"/>
      <c r="R50" s="2"/>
      <c r="W50" s="136">
        <f t="shared" si="2"/>
        <v>100</v>
      </c>
      <c r="X50" s="136" t="str">
        <f t="shared" si="3"/>
        <v>U15B</v>
      </c>
      <c r="Y50" t="str">
        <f t="shared" si="4"/>
        <v>Aryan Bhagawati</v>
      </c>
      <c r="Z50" t="str">
        <f t="shared" si="5"/>
        <v>St Albans</v>
      </c>
      <c r="AA50" s="283" t="str">
        <f t="shared" si="6"/>
        <v>12.6</v>
      </c>
      <c r="AC50" s="136" t="str">
        <f t="shared" si="7"/>
        <v>Relay</v>
      </c>
      <c r="AD50" s="136" t="str">
        <f t="shared" si="8"/>
        <v>U15G</v>
      </c>
      <c r="AE50" t="str">
        <f t="shared" si="9"/>
        <v>Shaftesbury B</v>
      </c>
      <c r="AF50" t="str">
        <f t="shared" si="10"/>
        <v>Shaftesbury</v>
      </c>
      <c r="AG50" s="283" t="str">
        <f t="shared" si="11"/>
        <v>57.4</v>
      </c>
    </row>
    <row r="51" spans="1:33" x14ac:dyDescent="0.35">
      <c r="A51" s="311">
        <v>100</v>
      </c>
      <c r="B51" s="287" t="s">
        <v>312</v>
      </c>
      <c r="C51" s="289">
        <v>306</v>
      </c>
      <c r="D51" s="141" t="str">
        <f t="shared" si="0"/>
        <v xml:space="preserve">Jaden Aulis </v>
      </c>
      <c r="E51" s="141" t="str">
        <f t="shared" si="1"/>
        <v>Shaftesbury</v>
      </c>
      <c r="F51" s="301" t="s">
        <v>911</v>
      </c>
      <c r="G51" s="127"/>
      <c r="H51" s="128" t="s">
        <v>8</v>
      </c>
      <c r="I51" s="127"/>
      <c r="J51" s="2">
        <v>46</v>
      </c>
      <c r="K51" s="291" t="s">
        <v>296</v>
      </c>
      <c r="L51" s="292" t="s">
        <v>296</v>
      </c>
      <c r="M51" s="126"/>
      <c r="N51" s="2"/>
      <c r="O51" s="2"/>
      <c r="P51" s="2"/>
      <c r="Q51" s="2"/>
      <c r="R51" s="2"/>
      <c r="W51" s="136">
        <f t="shared" si="2"/>
        <v>100</v>
      </c>
      <c r="X51" s="136" t="str">
        <f t="shared" si="3"/>
        <v>U15B</v>
      </c>
      <c r="Y51" t="str">
        <f t="shared" si="4"/>
        <v xml:space="preserve">Jaden Aulis </v>
      </c>
      <c r="Z51" t="str">
        <f t="shared" si="5"/>
        <v>Shaftesbury</v>
      </c>
      <c r="AA51" s="283" t="str">
        <f t="shared" si="6"/>
        <v>12.6</v>
      </c>
      <c r="AC51" s="136" t="str">
        <f t="shared" si="7"/>
        <v>HJ</v>
      </c>
      <c r="AD51" s="136" t="str">
        <f t="shared" si="8"/>
        <v>U13B</v>
      </c>
      <c r="AE51" t="str">
        <f t="shared" si="9"/>
        <v>Joshua Moody</v>
      </c>
      <c r="AF51" t="str">
        <f t="shared" si="10"/>
        <v>Dacorum &amp; T</v>
      </c>
      <c r="AG51" s="283" t="str">
        <f t="shared" si="11"/>
        <v>1.20</v>
      </c>
    </row>
    <row r="52" spans="1:33" x14ac:dyDescent="0.35">
      <c r="A52" s="311">
        <v>100</v>
      </c>
      <c r="B52" s="287" t="s">
        <v>312</v>
      </c>
      <c r="C52" s="289">
        <v>292</v>
      </c>
      <c r="D52" s="141" t="str">
        <f t="shared" si="0"/>
        <v>Kesai Boyce-Foster</v>
      </c>
      <c r="E52" s="141" t="str">
        <f t="shared" si="1"/>
        <v>Dacorum &amp; T</v>
      </c>
      <c r="F52" s="301" t="s">
        <v>912</v>
      </c>
      <c r="G52" s="127"/>
      <c r="H52" s="128" t="s">
        <v>9</v>
      </c>
      <c r="I52" s="127"/>
      <c r="J52" s="2">
        <v>47</v>
      </c>
      <c r="K52" s="291" t="s">
        <v>296</v>
      </c>
      <c r="L52" s="292" t="s">
        <v>296</v>
      </c>
      <c r="M52" s="126"/>
      <c r="N52" s="2"/>
      <c r="O52" s="2"/>
      <c r="P52" s="2"/>
      <c r="Q52" s="2"/>
      <c r="R52" s="2"/>
      <c r="W52" s="136">
        <f t="shared" si="2"/>
        <v>100</v>
      </c>
      <c r="X52" s="136" t="str">
        <f t="shared" si="3"/>
        <v>U15B</v>
      </c>
      <c r="Y52" t="str">
        <f t="shared" si="4"/>
        <v>Kesai Boyce-Foster</v>
      </c>
      <c r="Z52" t="str">
        <f t="shared" si="5"/>
        <v>Dacorum &amp; T</v>
      </c>
      <c r="AA52" s="283" t="str">
        <f t="shared" si="6"/>
        <v>12.7</v>
      </c>
      <c r="AC52" s="136" t="str">
        <f t="shared" si="7"/>
        <v>HJ</v>
      </c>
      <c r="AD52" s="136" t="str">
        <f t="shared" si="8"/>
        <v>U15B</v>
      </c>
      <c r="AE52" t="str">
        <f t="shared" si="9"/>
        <v>Hayden London</v>
      </c>
      <c r="AF52" t="str">
        <f t="shared" si="10"/>
        <v>Dacorum &amp; T</v>
      </c>
      <c r="AG52" s="283" t="str">
        <f t="shared" si="11"/>
        <v>1.45</v>
      </c>
    </row>
    <row r="53" spans="1:33" x14ac:dyDescent="0.35">
      <c r="A53" s="311">
        <v>100</v>
      </c>
      <c r="B53" s="287" t="s">
        <v>312</v>
      </c>
      <c r="C53" s="289">
        <v>275</v>
      </c>
      <c r="D53" s="141" t="str">
        <f t="shared" si="0"/>
        <v>Isaiah Gbadamosi</v>
      </c>
      <c r="E53" s="141" t="str">
        <f t="shared" si="1"/>
        <v>Dacorum &amp; T</v>
      </c>
      <c r="F53" s="301" t="s">
        <v>913</v>
      </c>
      <c r="G53" s="127"/>
      <c r="H53" s="128" t="s">
        <v>13</v>
      </c>
      <c r="I53" s="127"/>
      <c r="J53" s="2">
        <v>48</v>
      </c>
      <c r="K53" s="291" t="s">
        <v>296</v>
      </c>
      <c r="L53" s="292" t="s">
        <v>296</v>
      </c>
      <c r="M53" s="126"/>
      <c r="N53" s="2"/>
      <c r="O53" s="2"/>
      <c r="P53" s="2"/>
      <c r="Q53" s="2"/>
      <c r="R53" s="2"/>
      <c r="W53" s="136">
        <f t="shared" si="2"/>
        <v>100</v>
      </c>
      <c r="X53" s="136" t="str">
        <f t="shared" si="3"/>
        <v>U15B</v>
      </c>
      <c r="Y53" t="str">
        <f t="shared" si="4"/>
        <v>Isaiah Gbadamosi</v>
      </c>
      <c r="Z53" t="str">
        <f t="shared" si="5"/>
        <v>Dacorum &amp; T</v>
      </c>
      <c r="AA53" s="283" t="str">
        <f t="shared" si="6"/>
        <v>13.8</v>
      </c>
      <c r="AC53" s="136" t="str">
        <f t="shared" si="7"/>
        <v>HJ</v>
      </c>
      <c r="AD53" s="136" t="str">
        <f t="shared" si="8"/>
        <v>U15B</v>
      </c>
      <c r="AE53" t="str">
        <f t="shared" si="9"/>
        <v>Ethan Richards-Knight</v>
      </c>
      <c r="AF53" t="str">
        <f t="shared" si="10"/>
        <v>Dacorum &amp; T</v>
      </c>
      <c r="AG53" s="283" t="str">
        <f t="shared" si="11"/>
        <v>1.40</v>
      </c>
    </row>
    <row r="54" spans="1:33" x14ac:dyDescent="0.35">
      <c r="A54" s="311">
        <v>100</v>
      </c>
      <c r="B54" s="287" t="s">
        <v>312</v>
      </c>
      <c r="C54" s="289">
        <v>168</v>
      </c>
      <c r="D54" s="141" t="str">
        <f t="shared" si="0"/>
        <v>Timi Ademuyiiwa</v>
      </c>
      <c r="E54" s="141" t="str">
        <f t="shared" si="1"/>
        <v>Watford</v>
      </c>
      <c r="F54" s="301" t="s">
        <v>899</v>
      </c>
      <c r="G54" s="127"/>
      <c r="H54" s="128" t="s">
        <v>10</v>
      </c>
      <c r="I54" s="127"/>
      <c r="J54" s="2">
        <v>49</v>
      </c>
      <c r="K54" s="291" t="s">
        <v>296</v>
      </c>
      <c r="L54" s="292" t="s">
        <v>296</v>
      </c>
      <c r="M54" s="126"/>
      <c r="N54" s="2"/>
      <c r="O54" s="2"/>
      <c r="P54" s="2"/>
      <c r="Q54" s="2"/>
      <c r="R54" s="2"/>
      <c r="W54" s="136">
        <f t="shared" si="2"/>
        <v>100</v>
      </c>
      <c r="X54" s="136" t="str">
        <f t="shared" si="3"/>
        <v>U15B</v>
      </c>
      <c r="Y54" t="str">
        <f t="shared" si="4"/>
        <v>Timi Ademuyiiwa</v>
      </c>
      <c r="Z54" t="str">
        <f t="shared" si="5"/>
        <v>Watford</v>
      </c>
      <c r="AA54" s="283" t="str">
        <f t="shared" si="6"/>
        <v>14.2</v>
      </c>
      <c r="AC54" s="136" t="str">
        <f t="shared" si="7"/>
        <v>Relay</v>
      </c>
      <c r="AD54" s="136" t="str">
        <f t="shared" si="8"/>
        <v>U13G</v>
      </c>
      <c r="AE54" t="str">
        <f t="shared" si="9"/>
        <v>Shaftesbury B</v>
      </c>
      <c r="AF54" t="str">
        <f t="shared" si="10"/>
        <v>Shaftesbury</v>
      </c>
      <c r="AG54" s="283" t="str">
        <f t="shared" si="11"/>
        <v>61.0</v>
      </c>
    </row>
    <row r="55" spans="1:33" x14ac:dyDescent="0.35">
      <c r="A55" s="311">
        <v>100</v>
      </c>
      <c r="B55" s="287" t="s">
        <v>313</v>
      </c>
      <c r="C55" s="289">
        <v>302</v>
      </c>
      <c r="D55" s="141" t="str">
        <f t="shared" si="0"/>
        <v xml:space="preserve">Bradley Ukpetenan </v>
      </c>
      <c r="E55" s="141" t="str">
        <f t="shared" si="1"/>
        <v>Shaftesbury</v>
      </c>
      <c r="F55" s="301" t="s">
        <v>914</v>
      </c>
      <c r="G55" s="127"/>
      <c r="H55" s="128" t="s">
        <v>11</v>
      </c>
      <c r="I55" s="127"/>
      <c r="J55" s="2">
        <v>50</v>
      </c>
      <c r="K55" s="291" t="s">
        <v>296</v>
      </c>
      <c r="L55" s="292" t="s">
        <v>296</v>
      </c>
      <c r="M55" s="126"/>
      <c r="N55" s="2"/>
      <c r="O55" s="2"/>
      <c r="P55" s="2"/>
      <c r="Q55" s="2"/>
      <c r="R55" s="2"/>
      <c r="W55" s="136">
        <f t="shared" si="2"/>
        <v>100</v>
      </c>
      <c r="X55" s="136" t="str">
        <f t="shared" si="3"/>
        <v>U17M</v>
      </c>
      <c r="Y55" t="str">
        <f t="shared" si="4"/>
        <v xml:space="preserve">Bradley Ukpetenan </v>
      </c>
      <c r="Z55" t="str">
        <f t="shared" si="5"/>
        <v>Shaftesbury</v>
      </c>
      <c r="AA55" s="283" t="str">
        <f t="shared" si="6"/>
        <v>11.8</v>
      </c>
      <c r="AC55" s="136" t="str">
        <f t="shared" si="7"/>
        <v>Relay</v>
      </c>
      <c r="AD55" s="136" t="str">
        <f t="shared" si="8"/>
        <v>U17W</v>
      </c>
      <c r="AE55" t="str">
        <f t="shared" si="9"/>
        <v>Shaftesbury B</v>
      </c>
      <c r="AF55" t="str">
        <f t="shared" si="10"/>
        <v>Shaftesbury</v>
      </c>
      <c r="AG55" s="283" t="str">
        <f t="shared" si="11"/>
        <v>59.5</v>
      </c>
    </row>
    <row r="56" spans="1:33" x14ac:dyDescent="0.35">
      <c r="A56" s="311">
        <v>100</v>
      </c>
      <c r="B56" s="287" t="s">
        <v>313</v>
      </c>
      <c r="C56" s="289">
        <v>301</v>
      </c>
      <c r="D56" s="141" t="str">
        <f t="shared" si="0"/>
        <v xml:space="preserve">Bryan Ogbeor </v>
      </c>
      <c r="E56" s="141" t="str">
        <f t="shared" si="1"/>
        <v>Shaftesbury</v>
      </c>
      <c r="F56" s="301" t="s">
        <v>915</v>
      </c>
      <c r="G56" s="127"/>
      <c r="H56" s="128" t="s">
        <v>12</v>
      </c>
      <c r="I56" s="127"/>
      <c r="J56" s="2">
        <v>51</v>
      </c>
      <c r="K56" s="291" t="s">
        <v>296</v>
      </c>
      <c r="L56" s="292" t="s">
        <v>296</v>
      </c>
      <c r="M56" s="126"/>
      <c r="N56" s="2"/>
      <c r="O56" s="2"/>
      <c r="P56" s="2"/>
      <c r="Q56" s="2"/>
      <c r="R56" s="2"/>
      <c r="W56" s="136">
        <f t="shared" si="2"/>
        <v>100</v>
      </c>
      <c r="X56" s="136" t="str">
        <f t="shared" si="3"/>
        <v>U17M</v>
      </c>
      <c r="Y56" t="str">
        <f t="shared" si="4"/>
        <v xml:space="preserve">Bryan Ogbeor </v>
      </c>
      <c r="Z56" t="str">
        <f t="shared" si="5"/>
        <v>Shaftesbury</v>
      </c>
      <c r="AA56" s="283" t="str">
        <f t="shared" si="6"/>
        <v>12.0</v>
      </c>
      <c r="AC56" s="136" t="str">
        <f t="shared" si="7"/>
        <v>.</v>
      </c>
      <c r="AD56" s="136" t="str">
        <f t="shared" si="8"/>
        <v>.</v>
      </c>
      <c r="AE56" t="str">
        <f t="shared" si="9"/>
        <v>.</v>
      </c>
      <c r="AF56" t="str">
        <f t="shared" si="10"/>
        <v>.</v>
      </c>
      <c r="AG56" s="283" t="str">
        <f t="shared" si="11"/>
        <v>.</v>
      </c>
    </row>
    <row r="57" spans="1:33" x14ac:dyDescent="0.35">
      <c r="A57" s="311">
        <v>100</v>
      </c>
      <c r="B57" s="287" t="s">
        <v>313</v>
      </c>
      <c r="C57" s="289">
        <v>140</v>
      </c>
      <c r="D57" s="141" t="str">
        <f t="shared" si="0"/>
        <v>Shion Evans</v>
      </c>
      <c r="E57" s="141" t="str">
        <f t="shared" si="1"/>
        <v>St Albans</v>
      </c>
      <c r="F57" s="301" t="s">
        <v>248</v>
      </c>
      <c r="G57" s="127"/>
      <c r="H57" s="128" t="s">
        <v>318</v>
      </c>
      <c r="I57" s="127"/>
      <c r="J57" s="2">
        <v>52</v>
      </c>
      <c r="K57" s="291" t="s">
        <v>296</v>
      </c>
      <c r="L57" s="292" t="s">
        <v>296</v>
      </c>
      <c r="M57" s="126"/>
      <c r="N57" s="2"/>
      <c r="O57" s="2"/>
      <c r="P57" s="2"/>
      <c r="Q57" s="2"/>
      <c r="R57" s="2"/>
      <c r="W57" s="136">
        <f t="shared" si="2"/>
        <v>100</v>
      </c>
      <c r="X57" s="136" t="str">
        <f t="shared" si="3"/>
        <v>U17M</v>
      </c>
      <c r="Y57" t="str">
        <f t="shared" si="4"/>
        <v>Shion Evans</v>
      </c>
      <c r="Z57" t="str">
        <f t="shared" si="5"/>
        <v>St Albans</v>
      </c>
      <c r="AA57" s="283" t="str">
        <f t="shared" si="6"/>
        <v>12.5</v>
      </c>
      <c r="AC57" s="136" t="str">
        <f t="shared" si="7"/>
        <v>.</v>
      </c>
      <c r="AD57" s="136" t="str">
        <f t="shared" si="8"/>
        <v>.</v>
      </c>
      <c r="AE57" t="str">
        <f t="shared" si="9"/>
        <v>.</v>
      </c>
      <c r="AF57" t="str">
        <f t="shared" si="10"/>
        <v>.</v>
      </c>
      <c r="AG57" s="283" t="str">
        <f t="shared" si="11"/>
        <v>.</v>
      </c>
    </row>
    <row r="58" spans="1:33" x14ac:dyDescent="0.35">
      <c r="A58" s="311">
        <v>100</v>
      </c>
      <c r="B58" s="287" t="s">
        <v>313</v>
      </c>
      <c r="C58" s="289">
        <v>165</v>
      </c>
      <c r="D58" s="141" t="str">
        <f t="shared" si="0"/>
        <v>Daniel Ikwue</v>
      </c>
      <c r="E58" s="141" t="str">
        <f t="shared" si="1"/>
        <v>Watford</v>
      </c>
      <c r="F58" s="301" t="s">
        <v>916</v>
      </c>
      <c r="G58" s="127"/>
      <c r="H58" s="127"/>
      <c r="I58" s="127"/>
      <c r="J58" s="2">
        <v>53</v>
      </c>
      <c r="K58" s="291" t="s">
        <v>296</v>
      </c>
      <c r="L58" s="292" t="s">
        <v>296</v>
      </c>
      <c r="M58" s="126"/>
      <c r="N58" s="2"/>
      <c r="O58" s="2"/>
      <c r="P58" s="2"/>
      <c r="Q58" s="2"/>
      <c r="R58" s="2"/>
      <c r="W58" s="136">
        <f t="shared" si="2"/>
        <v>100</v>
      </c>
      <c r="X58" s="136" t="str">
        <f t="shared" si="3"/>
        <v>U17M</v>
      </c>
      <c r="Y58" t="str">
        <f t="shared" si="4"/>
        <v>Daniel Ikwue</v>
      </c>
      <c r="Z58" t="str">
        <f t="shared" si="5"/>
        <v>Watford</v>
      </c>
      <c r="AA58" s="283" t="str">
        <f t="shared" si="6"/>
        <v>12.9</v>
      </c>
      <c r="AC58" s="136" t="str">
        <f t="shared" si="7"/>
        <v>.</v>
      </c>
      <c r="AD58" s="136" t="str">
        <f t="shared" si="8"/>
        <v>.</v>
      </c>
      <c r="AE58" t="str">
        <f t="shared" si="9"/>
        <v>.</v>
      </c>
      <c r="AF58" t="str">
        <f t="shared" si="10"/>
        <v>.</v>
      </c>
      <c r="AG58" s="283" t="str">
        <f t="shared" si="11"/>
        <v>.</v>
      </c>
    </row>
    <row r="59" spans="1:33" x14ac:dyDescent="0.35">
      <c r="A59" s="311">
        <v>100</v>
      </c>
      <c r="B59" s="287" t="s">
        <v>313</v>
      </c>
      <c r="C59" s="289">
        <v>270</v>
      </c>
      <c r="D59" s="141" t="str">
        <f t="shared" si="0"/>
        <v>Joseph Tibbett</v>
      </c>
      <c r="E59" s="141" t="str">
        <f t="shared" si="1"/>
        <v>Dacorum &amp; T</v>
      </c>
      <c r="F59" s="301" t="s">
        <v>916</v>
      </c>
      <c r="G59" s="127"/>
      <c r="H59" s="129" t="s">
        <v>402</v>
      </c>
      <c r="I59" s="127"/>
      <c r="J59" s="2">
        <v>54</v>
      </c>
      <c r="K59" s="291" t="s">
        <v>296</v>
      </c>
      <c r="L59" s="292" t="s">
        <v>296</v>
      </c>
      <c r="M59" s="126"/>
      <c r="N59" s="2"/>
      <c r="O59" s="2"/>
      <c r="P59" s="2"/>
      <c r="Q59" s="2"/>
      <c r="R59" s="2"/>
      <c r="W59" s="136">
        <f>$A59</f>
        <v>100</v>
      </c>
      <c r="X59" s="136" t="str">
        <f>$B59</f>
        <v>U17M</v>
      </c>
      <c r="Y59" t="str">
        <f>$D59</f>
        <v>Joseph Tibbett</v>
      </c>
      <c r="Z59" t="str">
        <f>$E59</f>
        <v>Dacorum &amp; T</v>
      </c>
      <c r="AA59" s="283" t="str">
        <f>$F59</f>
        <v>12.9</v>
      </c>
      <c r="AC59" s="136" t="str">
        <f t="shared" si="7"/>
        <v>.</v>
      </c>
      <c r="AD59" s="136" t="str">
        <f t="shared" si="8"/>
        <v>.</v>
      </c>
      <c r="AE59" t="str">
        <f t="shared" si="9"/>
        <v>.</v>
      </c>
      <c r="AF59" t="str">
        <f t="shared" si="10"/>
        <v>.</v>
      </c>
      <c r="AG59" s="283" t="str">
        <f t="shared" si="11"/>
        <v>.</v>
      </c>
    </row>
    <row r="60" spans="1:33" x14ac:dyDescent="0.35">
      <c r="A60" s="311" t="s">
        <v>13</v>
      </c>
      <c r="B60" s="287" t="s">
        <v>314</v>
      </c>
      <c r="C60" s="289">
        <v>330</v>
      </c>
      <c r="D60" s="141" t="str">
        <f t="shared" si="0"/>
        <v>Maya Green</v>
      </c>
      <c r="E60" s="141" t="str">
        <f t="shared" si="1"/>
        <v>Shaftesbury</v>
      </c>
      <c r="F60" s="301" t="s">
        <v>921</v>
      </c>
      <c r="G60" s="127"/>
      <c r="H60"/>
      <c r="I60" s="127"/>
      <c r="J60" s="2">
        <v>55</v>
      </c>
      <c r="K60" s="291" t="s">
        <v>296</v>
      </c>
      <c r="L60" s="292" t="s">
        <v>296</v>
      </c>
      <c r="M60" s="126"/>
      <c r="N60" s="2"/>
      <c r="O60" s="2"/>
      <c r="P60" s="2"/>
      <c r="Q60" s="2"/>
      <c r="R60" s="2"/>
      <c r="W60" s="136" t="str">
        <f t="shared" ref="W60:W70" si="12">$A60</f>
        <v>JT</v>
      </c>
      <c r="X60" s="136" t="str">
        <f t="shared" ref="X60:X70" si="13">$B60</f>
        <v>U13G</v>
      </c>
      <c r="Y60" t="str">
        <f t="shared" ref="Y60:Y70" si="14">$D60</f>
        <v>Maya Green</v>
      </c>
      <c r="Z60" t="str">
        <f t="shared" ref="Z60:Z70" si="15">$E60</f>
        <v>Shaftesbury</v>
      </c>
      <c r="AA60" s="283" t="str">
        <f t="shared" ref="AA60:AA70" si="16">$F60</f>
        <v>9.63</v>
      </c>
      <c r="AC60" s="136" t="str">
        <f t="shared" si="7"/>
        <v>.</v>
      </c>
      <c r="AD60" s="136" t="str">
        <f t="shared" si="8"/>
        <v>.</v>
      </c>
      <c r="AE60" t="str">
        <f t="shared" si="9"/>
        <v>.</v>
      </c>
      <c r="AF60" t="str">
        <f t="shared" si="10"/>
        <v>.</v>
      </c>
      <c r="AG60" s="283" t="str">
        <f t="shared" si="11"/>
        <v>.</v>
      </c>
    </row>
    <row r="61" spans="1:33" x14ac:dyDescent="0.35">
      <c r="A61" s="311" t="s">
        <v>13</v>
      </c>
      <c r="B61" s="287" t="s">
        <v>314</v>
      </c>
      <c r="C61" s="289">
        <v>250</v>
      </c>
      <c r="D61" s="141" t="str">
        <f t="shared" si="0"/>
        <v>Joely Burrows</v>
      </c>
      <c r="E61" s="141" t="str">
        <f t="shared" si="1"/>
        <v>Dacorum &amp; T</v>
      </c>
      <c r="F61" s="301" t="s">
        <v>922</v>
      </c>
      <c r="G61" s="127"/>
      <c r="H61" s="127"/>
      <c r="I61" s="127"/>
      <c r="J61" s="2">
        <v>56</v>
      </c>
      <c r="K61" s="291" t="s">
        <v>296</v>
      </c>
      <c r="L61" s="292" t="s">
        <v>296</v>
      </c>
      <c r="M61" s="126"/>
      <c r="N61" s="2"/>
      <c r="O61" s="2"/>
      <c r="P61" s="2"/>
      <c r="Q61" s="2"/>
      <c r="R61" s="2"/>
      <c r="W61" s="136" t="str">
        <f t="shared" si="12"/>
        <v>JT</v>
      </c>
      <c r="X61" s="136" t="str">
        <f t="shared" si="13"/>
        <v>U13G</v>
      </c>
      <c r="Y61" t="str">
        <f t="shared" si="14"/>
        <v>Joely Burrows</v>
      </c>
      <c r="Z61" t="str">
        <f t="shared" si="15"/>
        <v>Dacorum &amp; T</v>
      </c>
      <c r="AA61" s="283" t="str">
        <f t="shared" si="16"/>
        <v>5.98</v>
      </c>
      <c r="AC61" s="136" t="str">
        <f t="shared" si="7"/>
        <v>.</v>
      </c>
      <c r="AD61" s="136" t="str">
        <f t="shared" si="8"/>
        <v>.</v>
      </c>
      <c r="AE61" t="str">
        <f t="shared" si="9"/>
        <v>.</v>
      </c>
      <c r="AF61" t="str">
        <f t="shared" si="10"/>
        <v>.</v>
      </c>
      <c r="AG61" s="283" t="str">
        <f t="shared" si="11"/>
        <v>.</v>
      </c>
    </row>
    <row r="62" spans="1:33" x14ac:dyDescent="0.35">
      <c r="A62" s="311" t="s">
        <v>13</v>
      </c>
      <c r="B62" s="287" t="s">
        <v>314</v>
      </c>
      <c r="C62" s="289">
        <v>204</v>
      </c>
      <c r="D62" s="141" t="str">
        <f t="shared" si="0"/>
        <v>Kerry Oladunni</v>
      </c>
      <c r="E62" s="141" t="str">
        <f t="shared" si="1"/>
        <v>Herts Phoenix</v>
      </c>
      <c r="F62" s="301" t="s">
        <v>923</v>
      </c>
      <c r="G62" s="127"/>
      <c r="H62" s="127"/>
      <c r="I62" s="127"/>
      <c r="J62" s="2">
        <v>57</v>
      </c>
      <c r="K62" s="291" t="s">
        <v>296</v>
      </c>
      <c r="L62" s="292" t="s">
        <v>296</v>
      </c>
      <c r="M62" s="126"/>
      <c r="N62" s="2"/>
      <c r="O62" s="2"/>
      <c r="P62" s="2"/>
      <c r="Q62" s="2"/>
      <c r="R62" s="2"/>
      <c r="W62" s="136" t="str">
        <f t="shared" si="12"/>
        <v>JT</v>
      </c>
      <c r="X62" s="136" t="str">
        <f t="shared" si="13"/>
        <v>U13G</v>
      </c>
      <c r="Y62" t="str">
        <f t="shared" si="14"/>
        <v>Kerry Oladunni</v>
      </c>
      <c r="Z62" t="str">
        <f t="shared" si="15"/>
        <v>Herts Phoenix</v>
      </c>
      <c r="AA62" s="283" t="str">
        <f t="shared" si="16"/>
        <v>3.71</v>
      </c>
      <c r="AC62" s="136" t="str">
        <f t="shared" si="7"/>
        <v>.</v>
      </c>
      <c r="AD62" s="136" t="str">
        <f t="shared" si="8"/>
        <v>.</v>
      </c>
      <c r="AE62" t="str">
        <f t="shared" si="9"/>
        <v>.</v>
      </c>
      <c r="AF62" t="str">
        <f t="shared" si="10"/>
        <v>.</v>
      </c>
      <c r="AG62" s="283" t="str">
        <f t="shared" si="11"/>
        <v>.</v>
      </c>
    </row>
    <row r="63" spans="1:33" x14ac:dyDescent="0.35">
      <c r="A63" s="311" t="s">
        <v>7</v>
      </c>
      <c r="B63" s="287" t="s">
        <v>315</v>
      </c>
      <c r="C63" s="289">
        <v>159</v>
      </c>
      <c r="D63" s="141" t="str">
        <f t="shared" si="0"/>
        <v>Gina Luckhurst</v>
      </c>
      <c r="E63" s="141" t="str">
        <f t="shared" si="1"/>
        <v>Watford</v>
      </c>
      <c r="F63" s="301" t="s">
        <v>924</v>
      </c>
      <c r="G63" s="127"/>
      <c r="H63" s="127"/>
      <c r="I63" s="127"/>
      <c r="J63" s="2">
        <v>58</v>
      </c>
      <c r="K63" s="291" t="s">
        <v>296</v>
      </c>
      <c r="L63" s="292" t="s">
        <v>296</v>
      </c>
      <c r="M63" s="126"/>
      <c r="N63" s="2"/>
      <c r="O63" s="2"/>
      <c r="P63" s="2"/>
      <c r="Q63" s="2"/>
      <c r="R63" s="2"/>
      <c r="W63" s="136" t="str">
        <f t="shared" si="12"/>
        <v>HJ</v>
      </c>
      <c r="X63" s="136" t="str">
        <f t="shared" si="13"/>
        <v>U15G</v>
      </c>
      <c r="Y63" t="str">
        <f t="shared" si="14"/>
        <v>Gina Luckhurst</v>
      </c>
      <c r="Z63" t="str">
        <f t="shared" si="15"/>
        <v>Watford</v>
      </c>
      <c r="AA63" s="283" t="str">
        <f t="shared" si="16"/>
        <v>1.20</v>
      </c>
      <c r="AC63" s="136" t="str">
        <f t="shared" si="7"/>
        <v>.</v>
      </c>
      <c r="AD63" s="136" t="str">
        <f t="shared" si="8"/>
        <v>.</v>
      </c>
      <c r="AE63" t="str">
        <f t="shared" si="9"/>
        <v>.</v>
      </c>
      <c r="AF63" t="str">
        <f t="shared" si="10"/>
        <v>.</v>
      </c>
      <c r="AG63" s="283" t="str">
        <f t="shared" si="11"/>
        <v>.</v>
      </c>
    </row>
    <row r="64" spans="1:33" x14ac:dyDescent="0.35">
      <c r="A64" s="311" t="s">
        <v>7</v>
      </c>
      <c r="B64" s="287" t="s">
        <v>316</v>
      </c>
      <c r="C64" s="289">
        <v>267</v>
      </c>
      <c r="D64" s="141" t="str">
        <f t="shared" si="0"/>
        <v>Alana Ashby</v>
      </c>
      <c r="E64" s="141" t="str">
        <f t="shared" si="1"/>
        <v>Dacorum &amp; T</v>
      </c>
      <c r="F64" s="301" t="s">
        <v>925</v>
      </c>
      <c r="G64" s="127"/>
      <c r="H64" s="127"/>
      <c r="I64" s="127"/>
      <c r="J64" s="2">
        <v>59</v>
      </c>
      <c r="K64" s="291" t="s">
        <v>296</v>
      </c>
      <c r="L64" s="292" t="s">
        <v>296</v>
      </c>
      <c r="M64" s="126"/>
      <c r="N64" s="2"/>
      <c r="O64" s="2"/>
      <c r="P64" s="2"/>
      <c r="Q64" s="2"/>
      <c r="R64" s="2"/>
      <c r="W64" s="136" t="str">
        <f t="shared" si="12"/>
        <v>HJ</v>
      </c>
      <c r="X64" s="136" t="str">
        <f t="shared" si="13"/>
        <v>U17W</v>
      </c>
      <c r="Y64" t="str">
        <f t="shared" si="14"/>
        <v>Alana Ashby</v>
      </c>
      <c r="Z64" t="str">
        <f t="shared" si="15"/>
        <v>Dacorum &amp; T</v>
      </c>
      <c r="AA64" s="283" t="str">
        <f t="shared" si="16"/>
        <v>1.45</v>
      </c>
      <c r="AC64" s="136" t="str">
        <f t="shared" si="7"/>
        <v>.</v>
      </c>
      <c r="AD64" s="136" t="str">
        <f t="shared" si="8"/>
        <v>.</v>
      </c>
      <c r="AE64" t="str">
        <f t="shared" si="9"/>
        <v>.</v>
      </c>
      <c r="AF64" t="str">
        <f t="shared" si="10"/>
        <v>.</v>
      </c>
      <c r="AG64" s="283" t="str">
        <f t="shared" si="11"/>
        <v>.</v>
      </c>
    </row>
    <row r="65" spans="1:33" x14ac:dyDescent="0.35">
      <c r="A65" s="311">
        <v>300</v>
      </c>
      <c r="B65" s="287" t="s">
        <v>315</v>
      </c>
      <c r="C65" s="289">
        <v>392</v>
      </c>
      <c r="D65" s="141" t="str">
        <f t="shared" si="0"/>
        <v>Alice-May Scott-Denness</v>
      </c>
      <c r="E65" s="141" t="str">
        <f t="shared" si="1"/>
        <v>HAWCS/Enfield</v>
      </c>
      <c r="F65" s="301" t="s">
        <v>926</v>
      </c>
      <c r="G65" s="127"/>
      <c r="H65" s="127"/>
      <c r="I65" s="127"/>
      <c r="J65" s="2">
        <v>60</v>
      </c>
      <c r="K65" s="291" t="s">
        <v>296</v>
      </c>
      <c r="L65" s="292" t="s">
        <v>296</v>
      </c>
      <c r="M65" s="126"/>
      <c r="N65" s="2"/>
      <c r="O65" s="2"/>
      <c r="P65" s="2"/>
      <c r="Q65" s="2"/>
      <c r="R65" s="2"/>
      <c r="W65" s="136">
        <f t="shared" si="12"/>
        <v>300</v>
      </c>
      <c r="X65" s="136" t="str">
        <f t="shared" si="13"/>
        <v>U15G</v>
      </c>
      <c r="Y65" t="str">
        <f t="shared" si="14"/>
        <v>Alice-May Scott-Denness</v>
      </c>
      <c r="Z65" t="str">
        <f t="shared" si="15"/>
        <v>HAWCS/Enfield</v>
      </c>
      <c r="AA65" s="283" t="str">
        <f t="shared" si="16"/>
        <v>46.1</v>
      </c>
      <c r="AC65" s="136" t="str">
        <f t="shared" si="7"/>
        <v>.</v>
      </c>
      <c r="AD65" s="136" t="str">
        <f t="shared" si="8"/>
        <v>.</v>
      </c>
      <c r="AE65" t="str">
        <f t="shared" si="9"/>
        <v>.</v>
      </c>
      <c r="AF65" t="str">
        <f t="shared" si="10"/>
        <v>.</v>
      </c>
      <c r="AG65" s="283" t="str">
        <f t="shared" si="11"/>
        <v>.</v>
      </c>
    </row>
    <row r="66" spans="1:33" x14ac:dyDescent="0.35">
      <c r="A66" s="311">
        <v>300</v>
      </c>
      <c r="B66" s="287" t="s">
        <v>315</v>
      </c>
      <c r="C66" s="289">
        <v>334</v>
      </c>
      <c r="D66" s="141" t="str">
        <f t="shared" si="0"/>
        <v>Eva Higson</v>
      </c>
      <c r="E66" s="141" t="str">
        <f t="shared" si="1"/>
        <v>Shaftesbury</v>
      </c>
      <c r="F66" s="301" t="s">
        <v>927</v>
      </c>
      <c r="G66" s="127"/>
      <c r="H66" s="127"/>
      <c r="I66" s="127"/>
      <c r="J66" s="2">
        <v>61</v>
      </c>
      <c r="K66" s="291" t="s">
        <v>296</v>
      </c>
      <c r="L66" s="292" t="s">
        <v>296</v>
      </c>
      <c r="M66" s="126"/>
      <c r="N66" s="2"/>
      <c r="O66" s="2"/>
      <c r="P66" s="2"/>
      <c r="Q66" s="2"/>
      <c r="R66" s="2"/>
      <c r="W66" s="136">
        <f t="shared" si="12"/>
        <v>300</v>
      </c>
      <c r="X66" s="136" t="str">
        <f t="shared" si="13"/>
        <v>U15G</v>
      </c>
      <c r="Y66" t="str">
        <f t="shared" si="14"/>
        <v>Eva Higson</v>
      </c>
      <c r="Z66" t="str">
        <f t="shared" si="15"/>
        <v>Shaftesbury</v>
      </c>
      <c r="AA66" s="283" t="str">
        <f t="shared" si="16"/>
        <v>48.5</v>
      </c>
      <c r="AC66" s="136" t="str">
        <f t="shared" si="7"/>
        <v>.</v>
      </c>
      <c r="AD66" s="136" t="str">
        <f t="shared" si="8"/>
        <v>.</v>
      </c>
      <c r="AE66" t="str">
        <f t="shared" si="9"/>
        <v>.</v>
      </c>
      <c r="AF66" t="str">
        <f t="shared" si="10"/>
        <v>.</v>
      </c>
      <c r="AG66" s="283" t="str">
        <f t="shared" si="11"/>
        <v>.</v>
      </c>
    </row>
    <row r="67" spans="1:33" x14ac:dyDescent="0.35">
      <c r="A67" s="311">
        <v>300</v>
      </c>
      <c r="B67" s="287" t="s">
        <v>315</v>
      </c>
      <c r="C67" s="289">
        <v>208</v>
      </c>
      <c r="D67" s="141" t="str">
        <f t="shared" si="0"/>
        <v>Edith Kelly</v>
      </c>
      <c r="E67" s="141" t="str">
        <f t="shared" si="1"/>
        <v>Herts Phoenix</v>
      </c>
      <c r="F67" s="301" t="s">
        <v>928</v>
      </c>
      <c r="G67" s="127"/>
      <c r="H67" s="127"/>
      <c r="I67" s="127"/>
      <c r="J67" s="2">
        <v>62</v>
      </c>
      <c r="K67" s="291" t="s">
        <v>296</v>
      </c>
      <c r="L67" s="292" t="s">
        <v>296</v>
      </c>
      <c r="M67" s="126"/>
      <c r="N67" s="2"/>
      <c r="O67" s="2"/>
      <c r="P67" s="2"/>
      <c r="Q67" s="2"/>
      <c r="R67" s="2"/>
      <c r="W67" s="136">
        <f t="shared" si="12"/>
        <v>300</v>
      </c>
      <c r="X67" s="136" t="str">
        <f t="shared" si="13"/>
        <v>U15G</v>
      </c>
      <c r="Y67" t="str">
        <f t="shared" si="14"/>
        <v>Edith Kelly</v>
      </c>
      <c r="Z67" t="str">
        <f t="shared" si="15"/>
        <v>Herts Phoenix</v>
      </c>
      <c r="AA67" s="283" t="str">
        <f t="shared" si="16"/>
        <v>50.6</v>
      </c>
      <c r="AC67" s="136" t="str">
        <f t="shared" si="7"/>
        <v>.</v>
      </c>
      <c r="AD67" s="136" t="str">
        <f t="shared" si="8"/>
        <v>.</v>
      </c>
      <c r="AE67" t="str">
        <f t="shared" si="9"/>
        <v>.</v>
      </c>
      <c r="AF67" t="str">
        <f t="shared" si="10"/>
        <v>.</v>
      </c>
      <c r="AG67" s="283" t="str">
        <f t="shared" si="11"/>
        <v>.</v>
      </c>
    </row>
    <row r="68" spans="1:33" x14ac:dyDescent="0.35">
      <c r="A68" s="311">
        <v>400</v>
      </c>
      <c r="B68" s="287" t="s">
        <v>313</v>
      </c>
      <c r="C68" s="289">
        <v>268</v>
      </c>
      <c r="D68" s="141" t="str">
        <f t="shared" si="0"/>
        <v>Marcus Davenport</v>
      </c>
      <c r="E68" s="141" t="str">
        <f t="shared" si="1"/>
        <v>Dacorum &amp; T</v>
      </c>
      <c r="F68" s="301" t="s">
        <v>929</v>
      </c>
      <c r="G68" s="127"/>
      <c r="H68" s="127"/>
      <c r="I68" s="127"/>
      <c r="J68" s="2">
        <v>63</v>
      </c>
      <c r="K68" s="291" t="s">
        <v>296</v>
      </c>
      <c r="L68" s="292" t="s">
        <v>296</v>
      </c>
      <c r="M68" s="126"/>
      <c r="N68" s="2"/>
      <c r="O68" s="2"/>
      <c r="P68" s="2"/>
      <c r="Q68" s="2"/>
      <c r="R68" s="2"/>
      <c r="W68" s="136">
        <f t="shared" si="12"/>
        <v>400</v>
      </c>
      <c r="X68" s="136" t="str">
        <f t="shared" si="13"/>
        <v>U17M</v>
      </c>
      <c r="Y68" t="str">
        <f t="shared" si="14"/>
        <v>Marcus Davenport</v>
      </c>
      <c r="Z68" t="str">
        <f t="shared" si="15"/>
        <v>Dacorum &amp; T</v>
      </c>
      <c r="AA68" s="283" t="str">
        <f t="shared" si="16"/>
        <v>58.9</v>
      </c>
      <c r="AC68" s="136" t="str">
        <f t="shared" si="7"/>
        <v>.</v>
      </c>
      <c r="AD68" s="136" t="str">
        <f t="shared" si="8"/>
        <v>.</v>
      </c>
      <c r="AE68" t="str">
        <f t="shared" si="9"/>
        <v>.</v>
      </c>
      <c r="AF68" t="str">
        <f t="shared" si="10"/>
        <v>.</v>
      </c>
      <c r="AG68" s="283" t="str">
        <f t="shared" si="11"/>
        <v>.</v>
      </c>
    </row>
    <row r="69" spans="1:33" x14ac:dyDescent="0.35">
      <c r="A69" s="311">
        <v>300</v>
      </c>
      <c r="B69" s="287" t="s">
        <v>312</v>
      </c>
      <c r="C69" s="289">
        <v>277</v>
      </c>
      <c r="D69" s="141" t="str">
        <f t="shared" ref="D69:D132" si="17">VLOOKUP($C69,$J$6:$M$506,2,TRUE)</f>
        <v>Hayden London</v>
      </c>
      <c r="E69" s="141" t="str">
        <f t="shared" ref="E69:E132" si="18">VLOOKUP($C69,$J$6:$M$506,3,TRUE)</f>
        <v>Dacorum &amp; T</v>
      </c>
      <c r="F69" s="301" t="s">
        <v>926</v>
      </c>
      <c r="G69" s="127"/>
      <c r="H69" s="127"/>
      <c r="I69" s="127"/>
      <c r="J69" s="2">
        <v>64</v>
      </c>
      <c r="K69" s="291" t="s">
        <v>296</v>
      </c>
      <c r="L69" s="292" t="s">
        <v>296</v>
      </c>
      <c r="M69" s="126"/>
      <c r="N69" s="2"/>
      <c r="O69" s="2"/>
      <c r="P69" s="2"/>
      <c r="Q69" s="2"/>
      <c r="R69" s="2"/>
      <c r="W69" s="136">
        <f t="shared" si="12"/>
        <v>300</v>
      </c>
      <c r="X69" s="136" t="str">
        <f t="shared" si="13"/>
        <v>U15B</v>
      </c>
      <c r="Y69" t="str">
        <f t="shared" si="14"/>
        <v>Hayden London</v>
      </c>
      <c r="Z69" t="str">
        <f t="shared" si="15"/>
        <v>Dacorum &amp; T</v>
      </c>
      <c r="AA69" s="283" t="str">
        <f t="shared" si="16"/>
        <v>46.1</v>
      </c>
      <c r="AC69" s="136" t="str">
        <f>$A136</f>
        <v>.</v>
      </c>
      <c r="AD69" s="136" t="str">
        <f>$B136</f>
        <v>.</v>
      </c>
      <c r="AE69" t="str">
        <f>$D136</f>
        <v>.</v>
      </c>
      <c r="AF69" t="str">
        <f>$E136</f>
        <v>.</v>
      </c>
      <c r="AG69" s="283" t="str">
        <f>$F136</f>
        <v>.</v>
      </c>
    </row>
    <row r="70" spans="1:33" x14ac:dyDescent="0.35">
      <c r="A70" s="311" t="s">
        <v>8</v>
      </c>
      <c r="B70" s="287" t="s">
        <v>314</v>
      </c>
      <c r="C70" s="289">
        <v>154</v>
      </c>
      <c r="D70" s="141" t="str">
        <f t="shared" si="17"/>
        <v>Jessica Upton</v>
      </c>
      <c r="E70" s="141" t="str">
        <f t="shared" si="18"/>
        <v>Watford</v>
      </c>
      <c r="F70" s="301" t="s">
        <v>930</v>
      </c>
      <c r="G70" s="127"/>
      <c r="H70" s="127"/>
      <c r="I70" s="127"/>
      <c r="J70" s="2">
        <v>65</v>
      </c>
      <c r="K70" s="291" t="s">
        <v>296</v>
      </c>
      <c r="L70" s="292" t="s">
        <v>296</v>
      </c>
      <c r="M70" s="126"/>
      <c r="N70" s="2"/>
      <c r="O70" s="2"/>
      <c r="P70" s="2"/>
      <c r="Q70" s="2"/>
      <c r="R70" s="2"/>
      <c r="W70" s="136" t="str">
        <f t="shared" si="12"/>
        <v>LJ</v>
      </c>
      <c r="X70" s="136" t="str">
        <f t="shared" si="13"/>
        <v>U13G</v>
      </c>
      <c r="Y70" t="str">
        <f t="shared" si="14"/>
        <v>Jessica Upton</v>
      </c>
      <c r="Z70" t="str">
        <f t="shared" si="15"/>
        <v>Watford</v>
      </c>
      <c r="AA70" s="283" t="str">
        <f t="shared" si="16"/>
        <v>3.79</v>
      </c>
      <c r="AC70" s="136" t="str">
        <f>$A137</f>
        <v>.</v>
      </c>
      <c r="AD70" s="136" t="str">
        <f>$B137</f>
        <v>.</v>
      </c>
      <c r="AE70" t="str">
        <f>$D137</f>
        <v>.</v>
      </c>
      <c r="AF70" t="str">
        <f>$E137</f>
        <v>.</v>
      </c>
      <c r="AG70" s="283" t="str">
        <f>$F137</f>
        <v>.</v>
      </c>
    </row>
    <row r="71" spans="1:33" x14ac:dyDescent="0.35">
      <c r="A71" s="311" t="s">
        <v>8</v>
      </c>
      <c r="B71" s="287" t="s">
        <v>314</v>
      </c>
      <c r="C71" s="289">
        <v>206</v>
      </c>
      <c r="D71" s="141" t="str">
        <f t="shared" si="17"/>
        <v>Lily Jackson</v>
      </c>
      <c r="E71" s="141" t="str">
        <f t="shared" si="18"/>
        <v>Herts Phoenix</v>
      </c>
      <c r="F71" s="301" t="s">
        <v>931</v>
      </c>
      <c r="G71" s="127"/>
      <c r="H71" s="127"/>
      <c r="I71" s="127"/>
      <c r="J71" s="2">
        <v>66</v>
      </c>
      <c r="K71" s="291" t="s">
        <v>296</v>
      </c>
      <c r="L71" s="292" t="s">
        <v>296</v>
      </c>
      <c r="M71" s="126"/>
      <c r="N71" s="2"/>
      <c r="O71" s="2"/>
      <c r="P71" s="2"/>
      <c r="Q71" s="2"/>
      <c r="R71" s="2"/>
      <c r="AG71" s="283"/>
    </row>
    <row r="72" spans="1:33" x14ac:dyDescent="0.35">
      <c r="A72" s="311" t="s">
        <v>8</v>
      </c>
      <c r="B72" s="287" t="s">
        <v>314</v>
      </c>
      <c r="C72" s="289">
        <v>102</v>
      </c>
      <c r="D72" s="141" t="str">
        <f t="shared" si="17"/>
        <v>Erin Russell</v>
      </c>
      <c r="E72" s="141" t="str">
        <f t="shared" si="18"/>
        <v>St Albans</v>
      </c>
      <c r="F72" s="301" t="s">
        <v>932</v>
      </c>
      <c r="G72" s="127"/>
      <c r="H72" s="127"/>
      <c r="I72" s="127"/>
      <c r="J72" s="2">
        <v>67</v>
      </c>
      <c r="K72" s="291" t="s">
        <v>296</v>
      </c>
      <c r="L72" s="292" t="s">
        <v>296</v>
      </c>
      <c r="M72" s="126"/>
      <c r="N72" s="2"/>
      <c r="O72" s="2"/>
      <c r="P72" s="2"/>
      <c r="Q72" s="2"/>
      <c r="R72" s="2"/>
      <c r="AG72" s="283"/>
    </row>
    <row r="73" spans="1:33" x14ac:dyDescent="0.35">
      <c r="A73" s="311" t="s">
        <v>8</v>
      </c>
      <c r="B73" s="287" t="s">
        <v>314</v>
      </c>
      <c r="C73" s="289">
        <v>203</v>
      </c>
      <c r="D73" s="141" t="str">
        <f t="shared" si="17"/>
        <v>Leah Burke</v>
      </c>
      <c r="E73" s="141" t="str">
        <f t="shared" si="18"/>
        <v>Herts Phoenix</v>
      </c>
      <c r="F73" s="301" t="s">
        <v>933</v>
      </c>
      <c r="G73" s="127"/>
      <c r="H73" s="127"/>
      <c r="I73" s="127"/>
      <c r="J73" s="2">
        <v>68</v>
      </c>
      <c r="K73" s="291" t="s">
        <v>296</v>
      </c>
      <c r="L73" s="292" t="s">
        <v>296</v>
      </c>
      <c r="M73" s="126"/>
      <c r="N73" s="2"/>
      <c r="O73" s="2"/>
      <c r="P73" s="2"/>
      <c r="Q73" s="2"/>
      <c r="R73" s="2"/>
      <c r="W73" s="346" t="s">
        <v>395</v>
      </c>
      <c r="X73" s="346"/>
      <c r="Y73" s="346"/>
      <c r="Z73" s="346"/>
      <c r="AA73" s="346"/>
      <c r="AB73" s="284" t="s">
        <v>396</v>
      </c>
      <c r="AC73" s="347" t="str">
        <f>D2</f>
        <v>Watford</v>
      </c>
      <c r="AD73" s="347"/>
      <c r="AE73" s="285" t="s">
        <v>16</v>
      </c>
      <c r="AF73" s="286">
        <f>E2</f>
        <v>44451</v>
      </c>
      <c r="AG73" s="283"/>
    </row>
    <row r="74" spans="1:33" x14ac:dyDescent="0.35">
      <c r="A74" s="311" t="s">
        <v>8</v>
      </c>
      <c r="B74" s="287" t="s">
        <v>314</v>
      </c>
      <c r="C74" s="289">
        <v>255</v>
      </c>
      <c r="D74" s="141" t="str">
        <f t="shared" si="17"/>
        <v>Thea Kennedy</v>
      </c>
      <c r="E74" s="141" t="str">
        <f t="shared" si="18"/>
        <v>Dacorum &amp; T</v>
      </c>
      <c r="F74" s="301" t="s">
        <v>934</v>
      </c>
      <c r="G74" s="127"/>
      <c r="H74" s="127"/>
      <c r="I74" s="127"/>
      <c r="J74" s="2">
        <v>69</v>
      </c>
      <c r="K74" s="291" t="s">
        <v>296</v>
      </c>
      <c r="L74" s="292" t="s">
        <v>296</v>
      </c>
      <c r="M74" s="126"/>
      <c r="N74" s="2"/>
      <c r="O74" s="2"/>
      <c r="P74" s="2"/>
      <c r="Q74" s="2"/>
      <c r="R74" s="2"/>
      <c r="AG74" s="283"/>
    </row>
    <row r="75" spans="1:33" x14ac:dyDescent="0.35">
      <c r="A75" s="311" t="s">
        <v>8</v>
      </c>
      <c r="B75" s="287" t="s">
        <v>314</v>
      </c>
      <c r="C75" s="289">
        <v>257</v>
      </c>
      <c r="D75" s="141" t="str">
        <f t="shared" si="17"/>
        <v>Scarlett Walker</v>
      </c>
      <c r="E75" s="141" t="str">
        <f t="shared" si="18"/>
        <v>Dacorum &amp; T</v>
      </c>
      <c r="F75" s="301" t="s">
        <v>935</v>
      </c>
      <c r="G75" s="127"/>
      <c r="H75" s="127"/>
      <c r="I75" s="127"/>
      <c r="J75" s="2">
        <v>70</v>
      </c>
      <c r="K75" s="291" t="s">
        <v>296</v>
      </c>
      <c r="L75" s="292" t="s">
        <v>296</v>
      </c>
      <c r="M75" s="126"/>
      <c r="N75" s="2"/>
      <c r="O75" s="2"/>
      <c r="P75" s="2"/>
      <c r="Q75" s="2"/>
      <c r="R75" s="2"/>
      <c r="W75" s="136" t="s">
        <v>291</v>
      </c>
      <c r="X75" s="136" t="s">
        <v>292</v>
      </c>
      <c r="Y75" t="s">
        <v>294</v>
      </c>
      <c r="Z75" t="s">
        <v>244</v>
      </c>
      <c r="AA75" s="283" t="s">
        <v>397</v>
      </c>
      <c r="AC75" s="136" t="s">
        <v>291</v>
      </c>
      <c r="AD75" s="136" t="s">
        <v>292</v>
      </c>
      <c r="AE75" t="s">
        <v>294</v>
      </c>
      <c r="AF75" t="s">
        <v>244</v>
      </c>
      <c r="AG75" s="283" t="s">
        <v>397</v>
      </c>
    </row>
    <row r="76" spans="1:33" x14ac:dyDescent="0.35">
      <c r="A76" s="311" t="s">
        <v>8</v>
      </c>
      <c r="B76" s="287" t="s">
        <v>314</v>
      </c>
      <c r="C76" s="289">
        <v>340</v>
      </c>
      <c r="D76" s="141" t="str">
        <f t="shared" si="17"/>
        <v xml:space="preserve">Jasmyn Perrin </v>
      </c>
      <c r="E76" s="141" t="str">
        <f t="shared" si="18"/>
        <v>Shaftesbury</v>
      </c>
      <c r="F76" s="301" t="s">
        <v>936</v>
      </c>
      <c r="G76" s="127"/>
      <c r="H76" s="127"/>
      <c r="I76" s="127"/>
      <c r="J76" s="2">
        <v>71</v>
      </c>
      <c r="K76" s="291" t="s">
        <v>296</v>
      </c>
      <c r="L76" s="292" t="s">
        <v>296</v>
      </c>
      <c r="M76" s="126"/>
      <c r="N76" s="2"/>
      <c r="O76" s="2"/>
      <c r="P76" s="2"/>
      <c r="Q76" s="2"/>
      <c r="R76" s="2"/>
      <c r="W76" s="136" t="str">
        <f>$A138</f>
        <v>.</v>
      </c>
      <c r="X76" s="136" t="str">
        <f>$B138</f>
        <v>.</v>
      </c>
      <c r="Y76" t="str">
        <f>$D138</f>
        <v>.</v>
      </c>
      <c r="Z76" t="str">
        <f>$E138</f>
        <v>.</v>
      </c>
      <c r="AA76" s="283" t="str">
        <f>$F138</f>
        <v>.</v>
      </c>
      <c r="AC76" s="136" t="str">
        <f>$A209</f>
        <v>.</v>
      </c>
      <c r="AD76" s="136" t="str">
        <f>$B209</f>
        <v>.</v>
      </c>
      <c r="AE76" t="str">
        <f>$D209</f>
        <v>.</v>
      </c>
      <c r="AF76" t="str">
        <f>$E209</f>
        <v>.</v>
      </c>
      <c r="AG76" s="283" t="str">
        <f>$F209</f>
        <v>.</v>
      </c>
    </row>
    <row r="77" spans="1:33" x14ac:dyDescent="0.35">
      <c r="A77" s="311" t="s">
        <v>8</v>
      </c>
      <c r="B77" s="287" t="s">
        <v>314</v>
      </c>
      <c r="C77" s="289">
        <v>152</v>
      </c>
      <c r="D77" s="141" t="str">
        <f t="shared" si="17"/>
        <v>Temi Ademuyiwa</v>
      </c>
      <c r="E77" s="141" t="str">
        <f t="shared" si="18"/>
        <v>Watford</v>
      </c>
      <c r="F77" s="301" t="s">
        <v>937</v>
      </c>
      <c r="G77" s="127"/>
      <c r="H77" s="127"/>
      <c r="I77" s="127"/>
      <c r="J77" s="2">
        <v>72</v>
      </c>
      <c r="K77" s="291" t="s">
        <v>296</v>
      </c>
      <c r="L77" s="292" t="s">
        <v>296</v>
      </c>
      <c r="M77" s="126"/>
      <c r="N77" s="2"/>
      <c r="O77" s="2"/>
      <c r="P77" s="2"/>
      <c r="Q77" s="2"/>
      <c r="R77" s="2"/>
      <c r="W77" s="136" t="str">
        <f t="shared" ref="W77:W140" si="19">$A139</f>
        <v>.</v>
      </c>
      <c r="X77" s="136" t="str">
        <f t="shared" ref="X77:X140" si="20">$B139</f>
        <v>.</v>
      </c>
      <c r="Y77" t="str">
        <f t="shared" ref="Y77:Y140" si="21">$D139</f>
        <v>.</v>
      </c>
      <c r="Z77" t="str">
        <f t="shared" ref="Z77:Z140" si="22">$E139</f>
        <v>.</v>
      </c>
      <c r="AA77" s="283" t="str">
        <f t="shared" ref="AA77:AA140" si="23">$F139</f>
        <v>.</v>
      </c>
      <c r="AC77" s="136" t="str">
        <f t="shared" ref="AC77:AC140" si="24">$A210</f>
        <v>.</v>
      </c>
      <c r="AD77" s="136" t="str">
        <f t="shared" ref="AD77:AD140" si="25">$B210</f>
        <v>.</v>
      </c>
      <c r="AE77" t="str">
        <f t="shared" ref="AE77:AE140" si="26">$D210</f>
        <v>.</v>
      </c>
      <c r="AF77" t="str">
        <f t="shared" ref="AF77:AF140" si="27">$E210</f>
        <v>.</v>
      </c>
      <c r="AG77" s="283" t="str">
        <f t="shared" ref="AG77:AG140" si="28">$F210</f>
        <v>.</v>
      </c>
    </row>
    <row r="78" spans="1:33" x14ac:dyDescent="0.35">
      <c r="A78" s="311" t="s">
        <v>8</v>
      </c>
      <c r="B78" s="287" t="s">
        <v>311</v>
      </c>
      <c r="C78" s="289">
        <v>264</v>
      </c>
      <c r="D78" s="141" t="str">
        <f t="shared" si="17"/>
        <v>Matthew Moody</v>
      </c>
      <c r="E78" s="141" t="str">
        <f t="shared" si="18"/>
        <v>Dacorum &amp; T</v>
      </c>
      <c r="F78" s="301" t="s">
        <v>938</v>
      </c>
      <c r="G78" s="127"/>
      <c r="H78" s="127"/>
      <c r="I78" s="127"/>
      <c r="J78" s="2">
        <v>73</v>
      </c>
      <c r="K78" s="291" t="s">
        <v>296</v>
      </c>
      <c r="L78" s="292" t="s">
        <v>296</v>
      </c>
      <c r="M78" s="126"/>
      <c r="N78" s="2"/>
      <c r="O78" s="2"/>
      <c r="P78" s="2"/>
      <c r="Q78" s="2"/>
      <c r="R78" s="2"/>
      <c r="W78" s="136" t="str">
        <f t="shared" si="19"/>
        <v>.</v>
      </c>
      <c r="X78" s="136" t="str">
        <f t="shared" si="20"/>
        <v>.</v>
      </c>
      <c r="Y78" t="str">
        <f t="shared" si="21"/>
        <v>.</v>
      </c>
      <c r="Z78" t="str">
        <f t="shared" si="22"/>
        <v>.</v>
      </c>
      <c r="AA78" s="283" t="str">
        <f t="shared" si="23"/>
        <v>.</v>
      </c>
      <c r="AC78" s="136" t="str">
        <f t="shared" si="24"/>
        <v>.</v>
      </c>
      <c r="AD78" s="136" t="str">
        <f t="shared" si="25"/>
        <v>.</v>
      </c>
      <c r="AE78" t="str">
        <f t="shared" si="26"/>
        <v>.</v>
      </c>
      <c r="AF78" t="str">
        <f t="shared" si="27"/>
        <v>.</v>
      </c>
      <c r="AG78" s="283" t="str">
        <f t="shared" si="28"/>
        <v>.</v>
      </c>
    </row>
    <row r="79" spans="1:33" x14ac:dyDescent="0.35">
      <c r="A79" s="311" t="s">
        <v>8</v>
      </c>
      <c r="B79" s="287" t="s">
        <v>311</v>
      </c>
      <c r="C79" s="289">
        <v>126</v>
      </c>
      <c r="D79" s="141" t="str">
        <f t="shared" si="17"/>
        <v>Peter Bansaghi</v>
      </c>
      <c r="E79" s="141" t="str">
        <f t="shared" si="18"/>
        <v>St Albans</v>
      </c>
      <c r="F79" s="301" t="s">
        <v>939</v>
      </c>
      <c r="G79" s="127"/>
      <c r="H79" s="127"/>
      <c r="I79" s="127"/>
      <c r="J79" s="2">
        <v>74</v>
      </c>
      <c r="K79" s="291" t="s">
        <v>296</v>
      </c>
      <c r="L79" s="292" t="s">
        <v>296</v>
      </c>
      <c r="M79" s="126"/>
      <c r="N79" s="2"/>
      <c r="O79" s="2"/>
      <c r="P79" s="2"/>
      <c r="Q79" s="2"/>
      <c r="R79" s="2"/>
      <c r="W79" s="136" t="str">
        <f t="shared" si="19"/>
        <v>.</v>
      </c>
      <c r="X79" s="136" t="str">
        <f t="shared" si="20"/>
        <v>.</v>
      </c>
      <c r="Y79" t="str">
        <f t="shared" si="21"/>
        <v>.</v>
      </c>
      <c r="Z79" t="str">
        <f t="shared" si="22"/>
        <v>.</v>
      </c>
      <c r="AA79" s="283" t="str">
        <f t="shared" si="23"/>
        <v>.</v>
      </c>
      <c r="AC79" s="136" t="str">
        <f t="shared" si="24"/>
        <v>.</v>
      </c>
      <c r="AD79" s="136" t="str">
        <f t="shared" si="25"/>
        <v>.</v>
      </c>
      <c r="AE79" t="str">
        <f t="shared" si="26"/>
        <v>.</v>
      </c>
      <c r="AF79" t="str">
        <f t="shared" si="27"/>
        <v>.</v>
      </c>
      <c r="AG79" s="283" t="str">
        <f t="shared" si="28"/>
        <v>.</v>
      </c>
    </row>
    <row r="80" spans="1:33" x14ac:dyDescent="0.35">
      <c r="A80" s="311" t="s">
        <v>8</v>
      </c>
      <c r="B80" s="287" t="s">
        <v>311</v>
      </c>
      <c r="C80" s="289">
        <v>130</v>
      </c>
      <c r="D80" s="141" t="str">
        <f t="shared" si="17"/>
        <v>Charlie Hoefield</v>
      </c>
      <c r="E80" s="141" t="str">
        <f t="shared" si="18"/>
        <v>St Albans</v>
      </c>
      <c r="F80" s="301" t="s">
        <v>940</v>
      </c>
      <c r="G80" s="127"/>
      <c r="H80" s="127"/>
      <c r="I80" s="127"/>
      <c r="J80" s="2">
        <v>75</v>
      </c>
      <c r="K80" s="291" t="s">
        <v>296</v>
      </c>
      <c r="L80" s="292" t="s">
        <v>296</v>
      </c>
      <c r="M80" s="126"/>
      <c r="N80" s="2"/>
      <c r="O80" s="2"/>
      <c r="P80" s="2"/>
      <c r="Q80" s="2"/>
      <c r="R80" s="2"/>
      <c r="W80" s="136" t="str">
        <f t="shared" si="19"/>
        <v>.</v>
      </c>
      <c r="X80" s="136" t="str">
        <f t="shared" si="20"/>
        <v>.</v>
      </c>
      <c r="Y80" t="str">
        <f t="shared" si="21"/>
        <v>.</v>
      </c>
      <c r="Z80" t="str">
        <f t="shared" si="22"/>
        <v>.</v>
      </c>
      <c r="AA80" s="283" t="str">
        <f t="shared" si="23"/>
        <v>.</v>
      </c>
      <c r="AC80" s="136" t="str">
        <f t="shared" si="24"/>
        <v>.</v>
      </c>
      <c r="AD80" s="136" t="str">
        <f t="shared" si="25"/>
        <v>.</v>
      </c>
      <c r="AE80" t="str">
        <f t="shared" si="26"/>
        <v>.</v>
      </c>
      <c r="AF80" t="str">
        <f t="shared" si="27"/>
        <v>.</v>
      </c>
      <c r="AG80" s="283" t="str">
        <f t="shared" si="28"/>
        <v>.</v>
      </c>
    </row>
    <row r="81" spans="1:33" x14ac:dyDescent="0.35">
      <c r="A81" s="311" t="s">
        <v>8</v>
      </c>
      <c r="B81" s="287" t="s">
        <v>311</v>
      </c>
      <c r="C81" s="289">
        <v>261</v>
      </c>
      <c r="D81" s="141" t="str">
        <f t="shared" si="17"/>
        <v>Jude D’Silva</v>
      </c>
      <c r="E81" s="141" t="str">
        <f t="shared" si="18"/>
        <v>Dacorum &amp; T</v>
      </c>
      <c r="F81" s="301" t="s">
        <v>938</v>
      </c>
      <c r="G81" s="127"/>
      <c r="H81" s="127"/>
      <c r="I81" s="127"/>
      <c r="J81" s="2">
        <v>76</v>
      </c>
      <c r="K81" s="291" t="s">
        <v>296</v>
      </c>
      <c r="L81" s="292" t="s">
        <v>296</v>
      </c>
      <c r="M81" s="126"/>
      <c r="N81" s="2"/>
      <c r="O81" s="2"/>
      <c r="P81" s="2"/>
      <c r="Q81" s="2"/>
      <c r="R81" s="2"/>
      <c r="W81" s="136" t="str">
        <f t="shared" si="19"/>
        <v>.</v>
      </c>
      <c r="X81" s="136" t="str">
        <f t="shared" si="20"/>
        <v>.</v>
      </c>
      <c r="Y81" t="str">
        <f t="shared" si="21"/>
        <v>.</v>
      </c>
      <c r="Z81" t="str">
        <f t="shared" si="22"/>
        <v>.</v>
      </c>
      <c r="AA81" s="283" t="str">
        <f t="shared" si="23"/>
        <v>.</v>
      </c>
      <c r="AC81" s="136" t="str">
        <f t="shared" si="24"/>
        <v>.</v>
      </c>
      <c r="AD81" s="136" t="str">
        <f t="shared" si="25"/>
        <v>.</v>
      </c>
      <c r="AE81" t="str">
        <f t="shared" si="26"/>
        <v>.</v>
      </c>
      <c r="AF81" t="str">
        <f t="shared" si="27"/>
        <v>.</v>
      </c>
      <c r="AG81" s="283" t="str">
        <f t="shared" si="28"/>
        <v>.</v>
      </c>
    </row>
    <row r="82" spans="1:33" x14ac:dyDescent="0.35">
      <c r="A82" s="311" t="s">
        <v>8</v>
      </c>
      <c r="B82" s="287" t="s">
        <v>311</v>
      </c>
      <c r="C82" s="289">
        <v>215</v>
      </c>
      <c r="D82" s="141" t="str">
        <f t="shared" si="17"/>
        <v>Harry Justin</v>
      </c>
      <c r="E82" s="141" t="str">
        <f t="shared" si="18"/>
        <v>Herts Phoenix</v>
      </c>
      <c r="F82" s="301" t="s">
        <v>941</v>
      </c>
      <c r="G82" s="127"/>
      <c r="H82" s="127"/>
      <c r="I82" s="127"/>
      <c r="J82" s="2">
        <v>77</v>
      </c>
      <c r="K82" s="291" t="s">
        <v>296</v>
      </c>
      <c r="L82" s="292" t="s">
        <v>296</v>
      </c>
      <c r="M82" s="126"/>
      <c r="N82" s="2"/>
      <c r="O82" s="2"/>
      <c r="P82" s="2"/>
      <c r="Q82" s="2"/>
      <c r="R82" s="2"/>
      <c r="W82" s="136" t="str">
        <f t="shared" si="19"/>
        <v>.</v>
      </c>
      <c r="X82" s="136" t="str">
        <f t="shared" si="20"/>
        <v>.</v>
      </c>
      <c r="Y82" t="str">
        <f t="shared" si="21"/>
        <v>.</v>
      </c>
      <c r="Z82" t="str">
        <f t="shared" si="22"/>
        <v>.</v>
      </c>
      <c r="AA82" s="283" t="str">
        <f t="shared" si="23"/>
        <v>.</v>
      </c>
      <c r="AC82" s="136" t="str">
        <f t="shared" si="24"/>
        <v>.</v>
      </c>
      <c r="AD82" s="136" t="str">
        <f t="shared" si="25"/>
        <v>.</v>
      </c>
      <c r="AE82" t="str">
        <f t="shared" si="26"/>
        <v>.</v>
      </c>
      <c r="AF82" t="str">
        <f t="shared" si="27"/>
        <v>.</v>
      </c>
      <c r="AG82" s="283" t="str">
        <f t="shared" si="28"/>
        <v>.</v>
      </c>
    </row>
    <row r="83" spans="1:33" x14ac:dyDescent="0.35">
      <c r="A83" s="311" t="s">
        <v>13</v>
      </c>
      <c r="B83" s="287" t="s">
        <v>312</v>
      </c>
      <c r="C83" s="289">
        <v>278</v>
      </c>
      <c r="D83" s="141" t="str">
        <f t="shared" si="17"/>
        <v>Freddie Harding</v>
      </c>
      <c r="E83" s="141" t="str">
        <f t="shared" si="18"/>
        <v>Dacorum &amp; T</v>
      </c>
      <c r="F83" s="301" t="s">
        <v>942</v>
      </c>
      <c r="G83" s="127"/>
      <c r="H83" s="127"/>
      <c r="I83" s="127"/>
      <c r="J83" s="2">
        <v>78</v>
      </c>
      <c r="K83" s="291" t="s">
        <v>296</v>
      </c>
      <c r="L83" s="292" t="s">
        <v>296</v>
      </c>
      <c r="M83" s="126"/>
      <c r="N83" s="2"/>
      <c r="O83" s="2"/>
      <c r="P83" s="2"/>
      <c r="Q83" s="2"/>
      <c r="R83" s="2"/>
      <c r="W83" s="136" t="str">
        <f t="shared" si="19"/>
        <v>.</v>
      </c>
      <c r="X83" s="136" t="str">
        <f t="shared" si="20"/>
        <v>.</v>
      </c>
      <c r="Y83" t="str">
        <f t="shared" si="21"/>
        <v>.</v>
      </c>
      <c r="Z83" t="str">
        <f t="shared" si="22"/>
        <v>.</v>
      </c>
      <c r="AA83" s="283" t="str">
        <f t="shared" si="23"/>
        <v>.</v>
      </c>
      <c r="AC83" s="136" t="str">
        <f t="shared" si="24"/>
        <v>.</v>
      </c>
      <c r="AD83" s="136" t="str">
        <f t="shared" si="25"/>
        <v>.</v>
      </c>
      <c r="AE83" t="str">
        <f t="shared" si="26"/>
        <v>.</v>
      </c>
      <c r="AF83" t="str">
        <f t="shared" si="27"/>
        <v>.</v>
      </c>
      <c r="AG83" s="283" t="str">
        <f t="shared" si="28"/>
        <v>.</v>
      </c>
    </row>
    <row r="84" spans="1:33" x14ac:dyDescent="0.35">
      <c r="A84" s="311">
        <v>1500</v>
      </c>
      <c r="B84" s="287" t="s">
        <v>314</v>
      </c>
      <c r="C84" s="289">
        <v>104</v>
      </c>
      <c r="D84" s="141" t="str">
        <f t="shared" si="17"/>
        <v>Anna Rowland</v>
      </c>
      <c r="E84" s="141" t="str">
        <f t="shared" si="18"/>
        <v>St Albans</v>
      </c>
      <c r="F84" s="301" t="s">
        <v>950</v>
      </c>
      <c r="G84" s="127"/>
      <c r="H84" s="127"/>
      <c r="I84" s="127"/>
      <c r="J84" s="2">
        <v>79</v>
      </c>
      <c r="K84" s="291" t="s">
        <v>296</v>
      </c>
      <c r="L84" s="292" t="s">
        <v>296</v>
      </c>
      <c r="M84" s="126"/>
      <c r="N84" s="2"/>
      <c r="O84" s="2"/>
      <c r="P84" s="2"/>
      <c r="Q84" s="2"/>
      <c r="R84" s="2"/>
      <c r="W84" s="136" t="str">
        <f t="shared" si="19"/>
        <v>.</v>
      </c>
      <c r="X84" s="136" t="str">
        <f t="shared" si="20"/>
        <v>.</v>
      </c>
      <c r="Y84" t="str">
        <f t="shared" si="21"/>
        <v>.</v>
      </c>
      <c r="Z84" t="str">
        <f t="shared" si="22"/>
        <v>.</v>
      </c>
      <c r="AA84" s="283" t="str">
        <f t="shared" si="23"/>
        <v>.</v>
      </c>
      <c r="AC84" s="136" t="str">
        <f t="shared" si="24"/>
        <v>.</v>
      </c>
      <c r="AD84" s="136" t="str">
        <f t="shared" si="25"/>
        <v>.</v>
      </c>
      <c r="AE84" t="str">
        <f t="shared" si="26"/>
        <v>.</v>
      </c>
      <c r="AF84" t="str">
        <f t="shared" si="27"/>
        <v>.</v>
      </c>
      <c r="AG84" s="283" t="str">
        <f t="shared" si="28"/>
        <v>.</v>
      </c>
    </row>
    <row r="85" spans="1:33" x14ac:dyDescent="0.35">
      <c r="A85" s="311">
        <v>1500</v>
      </c>
      <c r="B85" s="287" t="s">
        <v>311</v>
      </c>
      <c r="C85" s="289">
        <v>321</v>
      </c>
      <c r="D85" s="141" t="str">
        <f t="shared" si="17"/>
        <v>Laddie Shaw</v>
      </c>
      <c r="E85" s="141" t="str">
        <f t="shared" si="18"/>
        <v>Shaftesbury</v>
      </c>
      <c r="F85" s="301" t="s">
        <v>964</v>
      </c>
      <c r="G85" s="127"/>
      <c r="H85" s="127"/>
      <c r="I85" s="127"/>
      <c r="J85" s="2">
        <v>80</v>
      </c>
      <c r="K85" s="291" t="s">
        <v>296</v>
      </c>
      <c r="L85" s="292" t="s">
        <v>296</v>
      </c>
      <c r="M85" s="126"/>
      <c r="N85" s="2"/>
      <c r="O85" s="2"/>
      <c r="P85" s="2"/>
      <c r="Q85" s="2"/>
      <c r="R85" s="2"/>
      <c r="W85" s="136" t="str">
        <f t="shared" si="19"/>
        <v>.</v>
      </c>
      <c r="X85" s="136" t="str">
        <f t="shared" si="20"/>
        <v>.</v>
      </c>
      <c r="Y85" t="str">
        <f t="shared" si="21"/>
        <v>.</v>
      </c>
      <c r="Z85" t="str">
        <f t="shared" si="22"/>
        <v>.</v>
      </c>
      <c r="AA85" s="283" t="str">
        <f t="shared" si="23"/>
        <v>.</v>
      </c>
      <c r="AC85" s="136" t="str">
        <f t="shared" si="24"/>
        <v>.</v>
      </c>
      <c r="AD85" s="136" t="str">
        <f t="shared" si="25"/>
        <v>.</v>
      </c>
      <c r="AE85" t="str">
        <f t="shared" si="26"/>
        <v>.</v>
      </c>
      <c r="AF85" t="str">
        <f t="shared" si="27"/>
        <v>.</v>
      </c>
      <c r="AG85" s="283" t="str">
        <f t="shared" si="28"/>
        <v>.</v>
      </c>
    </row>
    <row r="86" spans="1:33" x14ac:dyDescent="0.35">
      <c r="A86" s="311">
        <v>1500</v>
      </c>
      <c r="B86" s="287" t="s">
        <v>311</v>
      </c>
      <c r="C86" s="289">
        <v>131</v>
      </c>
      <c r="D86" s="141" t="str">
        <f t="shared" si="17"/>
        <v>Prahnav  Boodhumeah</v>
      </c>
      <c r="E86" s="141" t="str">
        <f t="shared" si="18"/>
        <v>St Albans</v>
      </c>
      <c r="F86" s="301" t="s">
        <v>965</v>
      </c>
      <c r="G86" s="127"/>
      <c r="H86" s="127"/>
      <c r="I86" s="127"/>
      <c r="J86" s="2">
        <v>81</v>
      </c>
      <c r="K86" s="291" t="s">
        <v>296</v>
      </c>
      <c r="L86" s="292" t="s">
        <v>296</v>
      </c>
      <c r="M86" s="126"/>
      <c r="N86" s="2"/>
      <c r="O86" s="2"/>
      <c r="P86" s="2"/>
      <c r="Q86" s="2"/>
      <c r="R86" s="2"/>
      <c r="W86" s="136" t="str">
        <f t="shared" si="19"/>
        <v>.</v>
      </c>
      <c r="X86" s="136" t="str">
        <f t="shared" si="20"/>
        <v>.</v>
      </c>
      <c r="Y86" t="str">
        <f t="shared" si="21"/>
        <v>.</v>
      </c>
      <c r="Z86" t="str">
        <f t="shared" si="22"/>
        <v>.</v>
      </c>
      <c r="AA86" s="283" t="str">
        <f t="shared" si="23"/>
        <v>.</v>
      </c>
      <c r="AC86" s="136" t="str">
        <f t="shared" si="24"/>
        <v>.</v>
      </c>
      <c r="AD86" s="136" t="str">
        <f t="shared" si="25"/>
        <v>.</v>
      </c>
      <c r="AE86" t="str">
        <f t="shared" si="26"/>
        <v>.</v>
      </c>
      <c r="AF86" t="str">
        <f t="shared" si="27"/>
        <v>.</v>
      </c>
      <c r="AG86" s="283" t="str">
        <f t="shared" si="28"/>
        <v>.</v>
      </c>
    </row>
    <row r="87" spans="1:33" x14ac:dyDescent="0.35">
      <c r="A87" s="311">
        <v>1500</v>
      </c>
      <c r="B87" s="287" t="s">
        <v>311</v>
      </c>
      <c r="C87" s="289">
        <v>259</v>
      </c>
      <c r="D87" s="141" t="str">
        <f t="shared" si="17"/>
        <v>Henrik Atkinson Maccallum</v>
      </c>
      <c r="E87" s="141" t="str">
        <f t="shared" si="18"/>
        <v>Dacorum &amp; T</v>
      </c>
      <c r="F87" s="301" t="s">
        <v>966</v>
      </c>
      <c r="G87" s="127"/>
      <c r="H87" s="127"/>
      <c r="I87" s="127"/>
      <c r="J87" s="2">
        <v>82</v>
      </c>
      <c r="K87" s="291" t="s">
        <v>296</v>
      </c>
      <c r="L87" s="292" t="s">
        <v>296</v>
      </c>
      <c r="M87" s="126"/>
      <c r="N87" s="2"/>
      <c r="O87" s="2"/>
      <c r="P87" s="2"/>
      <c r="Q87" s="2"/>
      <c r="R87" s="2"/>
      <c r="W87" s="136" t="str">
        <f t="shared" si="19"/>
        <v>.</v>
      </c>
      <c r="X87" s="136" t="str">
        <f t="shared" si="20"/>
        <v>.</v>
      </c>
      <c r="Y87" t="str">
        <f t="shared" si="21"/>
        <v>.</v>
      </c>
      <c r="Z87" t="str">
        <f t="shared" si="22"/>
        <v>.</v>
      </c>
      <c r="AA87" s="283" t="str">
        <f t="shared" si="23"/>
        <v>.</v>
      </c>
      <c r="AC87" s="136" t="str">
        <f t="shared" si="24"/>
        <v>.</v>
      </c>
      <c r="AD87" s="136" t="str">
        <f t="shared" si="25"/>
        <v>.</v>
      </c>
      <c r="AE87" t="str">
        <f t="shared" si="26"/>
        <v>.</v>
      </c>
      <c r="AF87" t="str">
        <f t="shared" si="27"/>
        <v>.</v>
      </c>
      <c r="AG87" s="283" t="str">
        <f t="shared" si="28"/>
        <v>.</v>
      </c>
    </row>
    <row r="88" spans="1:33" x14ac:dyDescent="0.35">
      <c r="A88" s="311">
        <v>1500</v>
      </c>
      <c r="B88" s="287" t="s">
        <v>311</v>
      </c>
      <c r="C88" s="289">
        <v>261</v>
      </c>
      <c r="D88" s="141" t="str">
        <f t="shared" si="17"/>
        <v>Jude D’Silva</v>
      </c>
      <c r="E88" s="141" t="str">
        <f t="shared" si="18"/>
        <v>Dacorum &amp; T</v>
      </c>
      <c r="F88" s="301" t="s">
        <v>967</v>
      </c>
      <c r="G88" s="127"/>
      <c r="H88" s="127"/>
      <c r="I88" s="127"/>
      <c r="J88" s="2">
        <v>83</v>
      </c>
      <c r="K88" s="291" t="s">
        <v>296</v>
      </c>
      <c r="L88" s="292" t="s">
        <v>296</v>
      </c>
      <c r="M88" s="126"/>
      <c r="N88" s="2"/>
      <c r="O88" s="2"/>
      <c r="P88" s="2"/>
      <c r="Q88" s="2"/>
      <c r="R88" s="2"/>
      <c r="W88" s="136" t="str">
        <f t="shared" si="19"/>
        <v>.</v>
      </c>
      <c r="X88" s="136" t="str">
        <f t="shared" si="20"/>
        <v>.</v>
      </c>
      <c r="Y88" t="str">
        <f t="shared" si="21"/>
        <v>.</v>
      </c>
      <c r="Z88" t="str">
        <f t="shared" si="22"/>
        <v>.</v>
      </c>
      <c r="AA88" s="283" t="str">
        <f t="shared" si="23"/>
        <v>.</v>
      </c>
      <c r="AC88" s="136" t="str">
        <f t="shared" si="24"/>
        <v>.</v>
      </c>
      <c r="AD88" s="136" t="str">
        <f t="shared" si="25"/>
        <v>.</v>
      </c>
      <c r="AE88" t="str">
        <f t="shared" si="26"/>
        <v>.</v>
      </c>
      <c r="AF88" t="str">
        <f t="shared" si="27"/>
        <v>.</v>
      </c>
      <c r="AG88" s="283" t="str">
        <f t="shared" si="28"/>
        <v>.</v>
      </c>
    </row>
    <row r="89" spans="1:33" x14ac:dyDescent="0.35">
      <c r="A89" s="311">
        <v>1500</v>
      </c>
      <c r="B89" s="287" t="s">
        <v>312</v>
      </c>
      <c r="C89" s="289">
        <v>308</v>
      </c>
      <c r="D89" s="141" t="str">
        <f t="shared" si="17"/>
        <v xml:space="preserve">Tommy Narvaez White </v>
      </c>
      <c r="E89" s="141" t="str">
        <f t="shared" si="18"/>
        <v>Shaftesbury</v>
      </c>
      <c r="F89" s="301" t="s">
        <v>975</v>
      </c>
      <c r="G89" s="127"/>
      <c r="H89" s="127"/>
      <c r="I89" s="127"/>
      <c r="J89" s="2">
        <v>84</v>
      </c>
      <c r="K89" s="291" t="s">
        <v>296</v>
      </c>
      <c r="L89" s="292" t="s">
        <v>296</v>
      </c>
      <c r="M89" s="126"/>
      <c r="N89" s="2"/>
      <c r="O89" s="2"/>
      <c r="P89" s="2"/>
      <c r="Q89" s="2"/>
      <c r="R89" s="2"/>
      <c r="W89" s="136" t="str">
        <f t="shared" si="19"/>
        <v>.</v>
      </c>
      <c r="X89" s="136" t="str">
        <f t="shared" si="20"/>
        <v>.</v>
      </c>
      <c r="Y89" t="str">
        <f t="shared" si="21"/>
        <v>.</v>
      </c>
      <c r="Z89" t="str">
        <f t="shared" si="22"/>
        <v>.</v>
      </c>
      <c r="AA89" s="283" t="str">
        <f t="shared" si="23"/>
        <v>.</v>
      </c>
      <c r="AC89" s="136" t="str">
        <f t="shared" si="24"/>
        <v>.</v>
      </c>
      <c r="AD89" s="136" t="str">
        <f t="shared" si="25"/>
        <v>.</v>
      </c>
      <c r="AE89" t="str">
        <f t="shared" si="26"/>
        <v>.</v>
      </c>
      <c r="AF89" t="str">
        <f t="shared" si="27"/>
        <v>.</v>
      </c>
      <c r="AG89" s="283" t="str">
        <f t="shared" si="28"/>
        <v>.</v>
      </c>
    </row>
    <row r="90" spans="1:33" x14ac:dyDescent="0.35">
      <c r="A90" s="311" t="s">
        <v>13</v>
      </c>
      <c r="B90" s="287" t="s">
        <v>315</v>
      </c>
      <c r="C90" s="289">
        <v>207</v>
      </c>
      <c r="D90" s="141" t="str">
        <f t="shared" si="17"/>
        <v>Kashish Bhasin</v>
      </c>
      <c r="E90" s="141" t="str">
        <f t="shared" si="18"/>
        <v>Herts Phoenix</v>
      </c>
      <c r="F90" s="301" t="s">
        <v>980</v>
      </c>
      <c r="G90" s="127"/>
      <c r="H90" s="127"/>
      <c r="I90" s="127"/>
      <c r="J90" s="2">
        <v>85</v>
      </c>
      <c r="K90" s="291" t="s">
        <v>296</v>
      </c>
      <c r="L90" s="292" t="s">
        <v>296</v>
      </c>
      <c r="M90" s="126"/>
      <c r="N90" s="2"/>
      <c r="O90" s="2"/>
      <c r="P90" s="2"/>
      <c r="Q90" s="2"/>
      <c r="R90" s="2"/>
      <c r="W90" s="136" t="str">
        <f t="shared" si="19"/>
        <v>.</v>
      </c>
      <c r="X90" s="136" t="str">
        <f t="shared" si="20"/>
        <v>.</v>
      </c>
      <c r="Y90" t="str">
        <f t="shared" si="21"/>
        <v>.</v>
      </c>
      <c r="Z90" t="str">
        <f t="shared" si="22"/>
        <v>.</v>
      </c>
      <c r="AA90" s="283" t="str">
        <f t="shared" si="23"/>
        <v>.</v>
      </c>
      <c r="AC90" s="136" t="str">
        <f t="shared" si="24"/>
        <v>.</v>
      </c>
      <c r="AD90" s="136" t="str">
        <f t="shared" si="25"/>
        <v>.</v>
      </c>
      <c r="AE90" t="str">
        <f t="shared" si="26"/>
        <v>.</v>
      </c>
      <c r="AF90" t="str">
        <f t="shared" si="27"/>
        <v>.</v>
      </c>
      <c r="AG90" s="283" t="str">
        <f t="shared" si="28"/>
        <v>.</v>
      </c>
    </row>
    <row r="91" spans="1:33" x14ac:dyDescent="0.35">
      <c r="A91" s="311" t="s">
        <v>8</v>
      </c>
      <c r="B91" s="287" t="s">
        <v>316</v>
      </c>
      <c r="C91" s="289">
        <v>162</v>
      </c>
      <c r="D91" s="141" t="str">
        <f t="shared" si="17"/>
        <v xml:space="preserve">Amy Hawkes </v>
      </c>
      <c r="E91" s="141" t="str">
        <f t="shared" si="18"/>
        <v>Watford</v>
      </c>
      <c r="F91" s="301" t="s">
        <v>981</v>
      </c>
      <c r="G91" s="127"/>
      <c r="H91" s="127"/>
      <c r="I91" s="127"/>
      <c r="J91" s="2">
        <v>86</v>
      </c>
      <c r="K91" s="291" t="s">
        <v>296</v>
      </c>
      <c r="L91" s="292" t="s">
        <v>296</v>
      </c>
      <c r="M91" s="126"/>
      <c r="N91" s="2"/>
      <c r="O91" s="2"/>
      <c r="P91" s="2"/>
      <c r="Q91" s="2"/>
      <c r="R91" s="2"/>
      <c r="W91" s="136" t="str">
        <f t="shared" si="19"/>
        <v>.</v>
      </c>
      <c r="X91" s="136" t="str">
        <f t="shared" si="20"/>
        <v>.</v>
      </c>
      <c r="Y91" t="str">
        <f t="shared" si="21"/>
        <v>.</v>
      </c>
      <c r="Z91" t="str">
        <f t="shared" si="22"/>
        <v>.</v>
      </c>
      <c r="AA91" s="283" t="str">
        <f t="shared" si="23"/>
        <v>.</v>
      </c>
      <c r="AC91" s="136" t="str">
        <f t="shared" si="24"/>
        <v>.</v>
      </c>
      <c r="AD91" s="136" t="str">
        <f t="shared" si="25"/>
        <v>.</v>
      </c>
      <c r="AE91" t="str">
        <f t="shared" si="26"/>
        <v>.</v>
      </c>
      <c r="AF91" t="str">
        <f t="shared" si="27"/>
        <v>.</v>
      </c>
      <c r="AG91" s="283" t="str">
        <f t="shared" si="28"/>
        <v>.</v>
      </c>
    </row>
    <row r="92" spans="1:33" x14ac:dyDescent="0.35">
      <c r="A92" s="311">
        <v>200</v>
      </c>
      <c r="B92" s="287" t="s">
        <v>314</v>
      </c>
      <c r="C92" s="289">
        <v>258</v>
      </c>
      <c r="D92" s="141" t="str">
        <f t="shared" si="17"/>
        <v xml:space="preserve">Emily Young </v>
      </c>
      <c r="E92" s="141" t="str">
        <f t="shared" si="18"/>
        <v>Dacorum &amp; T</v>
      </c>
      <c r="F92" s="301" t="s">
        <v>982</v>
      </c>
      <c r="G92" s="127"/>
      <c r="H92" s="127"/>
      <c r="I92" s="127"/>
      <c r="J92" s="2">
        <v>87</v>
      </c>
      <c r="K92" s="291" t="s">
        <v>296</v>
      </c>
      <c r="L92" s="292" t="s">
        <v>296</v>
      </c>
      <c r="M92" s="126"/>
      <c r="N92" s="2"/>
      <c r="O92" s="2"/>
      <c r="P92" s="2"/>
      <c r="Q92" s="2"/>
      <c r="R92" s="2"/>
      <c r="W92" s="136" t="str">
        <f t="shared" si="19"/>
        <v>.</v>
      </c>
      <c r="X92" s="136" t="str">
        <f t="shared" si="20"/>
        <v>.</v>
      </c>
      <c r="Y92" t="str">
        <f t="shared" si="21"/>
        <v>.</v>
      </c>
      <c r="Z92" t="str">
        <f t="shared" si="22"/>
        <v>.</v>
      </c>
      <c r="AA92" s="283" t="str">
        <f t="shared" si="23"/>
        <v>.</v>
      </c>
      <c r="AC92" s="136" t="str">
        <f t="shared" si="24"/>
        <v>.</v>
      </c>
      <c r="AD92" s="136" t="str">
        <f t="shared" si="25"/>
        <v>.</v>
      </c>
      <c r="AE92" t="str">
        <f t="shared" si="26"/>
        <v>.</v>
      </c>
      <c r="AF92" t="str">
        <f t="shared" si="27"/>
        <v>.</v>
      </c>
      <c r="AG92" s="283" t="str">
        <f t="shared" si="28"/>
        <v>.</v>
      </c>
    </row>
    <row r="93" spans="1:33" x14ac:dyDescent="0.35">
      <c r="A93" s="311">
        <v>200</v>
      </c>
      <c r="B93" s="287" t="s">
        <v>314</v>
      </c>
      <c r="C93" s="289">
        <v>154</v>
      </c>
      <c r="D93" s="141" t="str">
        <f t="shared" si="17"/>
        <v>Jessica Upton</v>
      </c>
      <c r="E93" s="141" t="str">
        <f t="shared" si="18"/>
        <v>Watford</v>
      </c>
      <c r="F93" s="301" t="s">
        <v>983</v>
      </c>
      <c r="G93" s="127"/>
      <c r="H93" s="127"/>
      <c r="I93" s="127"/>
      <c r="J93" s="2">
        <v>88</v>
      </c>
      <c r="K93" s="291" t="s">
        <v>296</v>
      </c>
      <c r="L93" s="292" t="s">
        <v>296</v>
      </c>
      <c r="M93" s="126"/>
      <c r="N93" s="2"/>
      <c r="O93" s="2"/>
      <c r="P93" s="2"/>
      <c r="Q93" s="2"/>
      <c r="R93" s="2"/>
      <c r="W93" s="136" t="str">
        <f t="shared" si="19"/>
        <v>.</v>
      </c>
      <c r="X93" s="136" t="str">
        <f t="shared" si="20"/>
        <v>.</v>
      </c>
      <c r="Y93" t="str">
        <f t="shared" si="21"/>
        <v>.</v>
      </c>
      <c r="Z93" t="str">
        <f t="shared" si="22"/>
        <v>.</v>
      </c>
      <c r="AA93" s="283" t="str">
        <f t="shared" si="23"/>
        <v>.</v>
      </c>
      <c r="AC93" s="136" t="str">
        <f t="shared" si="24"/>
        <v>.</v>
      </c>
      <c r="AD93" s="136" t="str">
        <f t="shared" si="25"/>
        <v>.</v>
      </c>
      <c r="AE93" t="str">
        <f t="shared" si="26"/>
        <v>.</v>
      </c>
      <c r="AF93" t="str">
        <f t="shared" si="27"/>
        <v>.</v>
      </c>
      <c r="AG93" s="283" t="str">
        <f t="shared" si="28"/>
        <v>.</v>
      </c>
    </row>
    <row r="94" spans="1:33" x14ac:dyDescent="0.35">
      <c r="A94" s="311">
        <v>200</v>
      </c>
      <c r="B94" s="287" t="s">
        <v>314</v>
      </c>
      <c r="C94" s="289">
        <v>256</v>
      </c>
      <c r="D94" s="141" t="str">
        <f t="shared" si="17"/>
        <v>Lily Trenoweth</v>
      </c>
      <c r="E94" s="141" t="str">
        <f t="shared" si="18"/>
        <v>Dacorum &amp; T</v>
      </c>
      <c r="F94" s="301" t="s">
        <v>984</v>
      </c>
      <c r="G94" s="127"/>
      <c r="H94" s="127"/>
      <c r="I94" s="127"/>
      <c r="J94" s="2">
        <v>89</v>
      </c>
      <c r="K94" s="291" t="s">
        <v>296</v>
      </c>
      <c r="L94" s="292" t="s">
        <v>296</v>
      </c>
      <c r="M94" s="126"/>
      <c r="N94" s="2"/>
      <c r="O94" s="2"/>
      <c r="P94" s="2"/>
      <c r="Q94" s="2"/>
      <c r="R94" s="2"/>
      <c r="W94" s="136" t="str">
        <f t="shared" si="19"/>
        <v>.</v>
      </c>
      <c r="X94" s="136" t="str">
        <f t="shared" si="20"/>
        <v>.</v>
      </c>
      <c r="Y94" t="str">
        <f t="shared" si="21"/>
        <v>.</v>
      </c>
      <c r="Z94" t="str">
        <f t="shared" si="22"/>
        <v>.</v>
      </c>
      <c r="AA94" s="283" t="str">
        <f t="shared" si="23"/>
        <v>.</v>
      </c>
      <c r="AC94" s="136" t="str">
        <f t="shared" si="24"/>
        <v>.</v>
      </c>
      <c r="AD94" s="136" t="str">
        <f t="shared" si="25"/>
        <v>.</v>
      </c>
      <c r="AE94" t="str">
        <f t="shared" si="26"/>
        <v>.</v>
      </c>
      <c r="AF94" t="str">
        <f t="shared" si="27"/>
        <v>.</v>
      </c>
      <c r="AG94" s="283" t="str">
        <f t="shared" si="28"/>
        <v>.</v>
      </c>
    </row>
    <row r="95" spans="1:33" x14ac:dyDescent="0.35">
      <c r="A95" s="311">
        <v>200</v>
      </c>
      <c r="B95" s="287" t="s">
        <v>314</v>
      </c>
      <c r="C95" s="289">
        <v>344</v>
      </c>
      <c r="D95" s="141" t="str">
        <f t="shared" si="17"/>
        <v xml:space="preserve">Moeisha Savage </v>
      </c>
      <c r="E95" s="141" t="str">
        <f t="shared" si="18"/>
        <v>Shaftesbury</v>
      </c>
      <c r="F95" s="301" t="s">
        <v>985</v>
      </c>
      <c r="G95" s="127"/>
      <c r="H95" s="127"/>
      <c r="I95" s="127"/>
      <c r="J95" s="2">
        <v>90</v>
      </c>
      <c r="K95" s="291" t="s">
        <v>296</v>
      </c>
      <c r="L95" s="292" t="s">
        <v>296</v>
      </c>
      <c r="M95" s="126"/>
      <c r="N95" s="2"/>
      <c r="O95" s="2"/>
      <c r="P95" s="2"/>
      <c r="Q95" s="2"/>
      <c r="R95" s="2"/>
      <c r="W95" s="136" t="str">
        <f t="shared" si="19"/>
        <v>.</v>
      </c>
      <c r="X95" s="136" t="str">
        <f t="shared" si="20"/>
        <v>.</v>
      </c>
      <c r="Y95" t="str">
        <f t="shared" si="21"/>
        <v>.</v>
      </c>
      <c r="Z95" t="str">
        <f t="shared" si="22"/>
        <v>.</v>
      </c>
      <c r="AA95" s="283" t="str">
        <f t="shared" si="23"/>
        <v>.</v>
      </c>
      <c r="AC95" s="136" t="str">
        <f t="shared" si="24"/>
        <v>.</v>
      </c>
      <c r="AD95" s="136" t="str">
        <f t="shared" si="25"/>
        <v>.</v>
      </c>
      <c r="AE95" t="str">
        <f t="shared" si="26"/>
        <v>.</v>
      </c>
      <c r="AF95" t="str">
        <f t="shared" si="27"/>
        <v>.</v>
      </c>
      <c r="AG95" s="283" t="str">
        <f t="shared" si="28"/>
        <v>.</v>
      </c>
    </row>
    <row r="96" spans="1:33" x14ac:dyDescent="0.35">
      <c r="A96" s="311">
        <v>200</v>
      </c>
      <c r="B96" s="287" t="s">
        <v>314</v>
      </c>
      <c r="C96" s="289">
        <v>164</v>
      </c>
      <c r="D96" s="141" t="str">
        <f t="shared" si="17"/>
        <v>Celeste Koyejo</v>
      </c>
      <c r="E96" s="141" t="str">
        <f t="shared" si="18"/>
        <v>Watford</v>
      </c>
      <c r="F96" s="301" t="s">
        <v>986</v>
      </c>
      <c r="G96" s="127"/>
      <c r="H96" s="127"/>
      <c r="I96" s="127"/>
      <c r="J96" s="2">
        <v>91</v>
      </c>
      <c r="K96" s="291" t="s">
        <v>296</v>
      </c>
      <c r="L96" s="292" t="s">
        <v>296</v>
      </c>
      <c r="M96" s="126"/>
      <c r="N96" s="2"/>
      <c r="O96" s="2"/>
      <c r="P96" s="2"/>
      <c r="Q96" s="2"/>
      <c r="R96" s="2"/>
      <c r="W96" s="136" t="str">
        <f t="shared" si="19"/>
        <v>.</v>
      </c>
      <c r="X96" s="136" t="str">
        <f t="shared" si="20"/>
        <v>.</v>
      </c>
      <c r="Y96" t="str">
        <f t="shared" si="21"/>
        <v>.</v>
      </c>
      <c r="Z96" t="str">
        <f t="shared" si="22"/>
        <v>.</v>
      </c>
      <c r="AA96" s="283" t="str">
        <f t="shared" si="23"/>
        <v>.</v>
      </c>
      <c r="AC96" s="136" t="str">
        <f t="shared" si="24"/>
        <v>.</v>
      </c>
      <c r="AD96" s="136" t="str">
        <f t="shared" si="25"/>
        <v>.</v>
      </c>
      <c r="AE96" t="str">
        <f t="shared" si="26"/>
        <v>.</v>
      </c>
      <c r="AF96" t="str">
        <f t="shared" si="27"/>
        <v>.</v>
      </c>
      <c r="AG96" s="283" t="str">
        <f t="shared" si="28"/>
        <v>.</v>
      </c>
    </row>
    <row r="97" spans="1:33" x14ac:dyDescent="0.35">
      <c r="A97" s="311">
        <v>200</v>
      </c>
      <c r="B97" s="287" t="s">
        <v>314</v>
      </c>
      <c r="C97" s="289">
        <v>343</v>
      </c>
      <c r="D97" s="141" t="str">
        <f t="shared" si="17"/>
        <v xml:space="preserve">Shenel Onrah </v>
      </c>
      <c r="E97" s="141" t="str">
        <f t="shared" si="18"/>
        <v>Shaftesbury</v>
      </c>
      <c r="F97" s="301" t="s">
        <v>987</v>
      </c>
      <c r="G97" s="127"/>
      <c r="H97" s="127"/>
      <c r="I97" s="127"/>
      <c r="J97" s="2">
        <v>92</v>
      </c>
      <c r="K97" s="291" t="s">
        <v>296</v>
      </c>
      <c r="L97" s="292" t="s">
        <v>296</v>
      </c>
      <c r="M97" s="126"/>
      <c r="N97" s="2"/>
      <c r="O97" s="2"/>
      <c r="P97" s="2"/>
      <c r="Q97" s="2"/>
      <c r="R97" s="2"/>
      <c r="W97" s="136" t="str">
        <f t="shared" si="19"/>
        <v>.</v>
      </c>
      <c r="X97" s="136" t="str">
        <f t="shared" si="20"/>
        <v>.</v>
      </c>
      <c r="Y97" t="str">
        <f t="shared" si="21"/>
        <v>.</v>
      </c>
      <c r="Z97" t="str">
        <f t="shared" si="22"/>
        <v>.</v>
      </c>
      <c r="AA97" s="283" t="str">
        <f t="shared" si="23"/>
        <v>.</v>
      </c>
      <c r="AC97" s="136" t="str">
        <f t="shared" si="24"/>
        <v>.</v>
      </c>
      <c r="AD97" s="136" t="str">
        <f t="shared" si="25"/>
        <v>.</v>
      </c>
      <c r="AE97" t="str">
        <f t="shared" si="26"/>
        <v>.</v>
      </c>
      <c r="AF97" t="str">
        <f t="shared" si="27"/>
        <v>.</v>
      </c>
      <c r="AG97" s="283" t="str">
        <f t="shared" si="28"/>
        <v>.</v>
      </c>
    </row>
    <row r="98" spans="1:33" x14ac:dyDescent="0.35">
      <c r="A98" s="311">
        <v>200</v>
      </c>
      <c r="B98" s="287" t="s">
        <v>314</v>
      </c>
      <c r="C98" s="289">
        <v>103</v>
      </c>
      <c r="D98" s="141" t="str">
        <f t="shared" si="17"/>
        <v xml:space="preserve">Mio Evans </v>
      </c>
      <c r="E98" s="141" t="str">
        <f t="shared" si="18"/>
        <v>St Albans</v>
      </c>
      <c r="F98" s="301" t="s">
        <v>988</v>
      </c>
      <c r="G98" s="127"/>
      <c r="H98" s="127"/>
      <c r="I98" s="127"/>
      <c r="J98" s="2">
        <v>93</v>
      </c>
      <c r="K98" s="291" t="s">
        <v>296</v>
      </c>
      <c r="L98" s="292" t="s">
        <v>296</v>
      </c>
      <c r="M98" s="126"/>
      <c r="N98" s="2"/>
      <c r="O98" s="2"/>
      <c r="P98" s="2"/>
      <c r="Q98" s="2"/>
      <c r="R98" s="2"/>
      <c r="W98" s="136" t="str">
        <f t="shared" si="19"/>
        <v>.</v>
      </c>
      <c r="X98" s="136" t="str">
        <f t="shared" si="20"/>
        <v>.</v>
      </c>
      <c r="Y98" t="str">
        <f t="shared" si="21"/>
        <v>.</v>
      </c>
      <c r="Z98" t="str">
        <f t="shared" si="22"/>
        <v>.</v>
      </c>
      <c r="AA98" s="283" t="str">
        <f t="shared" si="23"/>
        <v>.</v>
      </c>
      <c r="AC98" s="136" t="str">
        <f t="shared" si="24"/>
        <v>.</v>
      </c>
      <c r="AD98" s="136" t="str">
        <f t="shared" si="25"/>
        <v>.</v>
      </c>
      <c r="AE98" t="str">
        <f t="shared" si="26"/>
        <v>.</v>
      </c>
      <c r="AF98" t="str">
        <f t="shared" si="27"/>
        <v>.</v>
      </c>
      <c r="AG98" s="283" t="str">
        <f t="shared" si="28"/>
        <v>.</v>
      </c>
    </row>
    <row r="99" spans="1:33" x14ac:dyDescent="0.35">
      <c r="A99" s="311">
        <v>200</v>
      </c>
      <c r="B99" s="287" t="s">
        <v>314</v>
      </c>
      <c r="C99" s="289">
        <v>205</v>
      </c>
      <c r="D99" s="141" t="str">
        <f t="shared" si="17"/>
        <v>Emilia Hickey</v>
      </c>
      <c r="E99" s="141" t="str">
        <f t="shared" si="18"/>
        <v>Herts Phoenix</v>
      </c>
      <c r="F99" s="301" t="s">
        <v>989</v>
      </c>
      <c r="G99" s="127"/>
      <c r="H99" s="127"/>
      <c r="I99" s="127"/>
      <c r="J99" s="2">
        <v>94</v>
      </c>
      <c r="K99" s="291" t="s">
        <v>296</v>
      </c>
      <c r="L99" s="292" t="s">
        <v>296</v>
      </c>
      <c r="M99" s="126"/>
      <c r="N99" s="2"/>
      <c r="O99" s="2"/>
      <c r="P99" s="2"/>
      <c r="Q99" s="2"/>
      <c r="R99" s="2"/>
      <c r="W99" s="136" t="str">
        <f t="shared" si="19"/>
        <v>.</v>
      </c>
      <c r="X99" s="136" t="str">
        <f t="shared" si="20"/>
        <v>.</v>
      </c>
      <c r="Y99" t="str">
        <f t="shared" si="21"/>
        <v>.</v>
      </c>
      <c r="Z99" t="str">
        <f t="shared" si="22"/>
        <v>.</v>
      </c>
      <c r="AA99" s="283" t="str">
        <f t="shared" si="23"/>
        <v>.</v>
      </c>
      <c r="AC99" s="136" t="str">
        <f t="shared" si="24"/>
        <v>.</v>
      </c>
      <c r="AD99" s="136" t="str">
        <f t="shared" si="25"/>
        <v>.</v>
      </c>
      <c r="AE99" t="str">
        <f t="shared" si="26"/>
        <v>.</v>
      </c>
      <c r="AF99" t="str">
        <f t="shared" si="27"/>
        <v>.</v>
      </c>
      <c r="AG99" s="283" t="str">
        <f t="shared" si="28"/>
        <v>.</v>
      </c>
    </row>
    <row r="100" spans="1:33" x14ac:dyDescent="0.35">
      <c r="A100" s="311" t="s">
        <v>11</v>
      </c>
      <c r="B100" s="287" t="s">
        <v>315</v>
      </c>
      <c r="C100" s="289">
        <v>161</v>
      </c>
      <c r="D100" s="141" t="str">
        <f t="shared" si="17"/>
        <v>Jessica Breeze</v>
      </c>
      <c r="E100" s="141" t="str">
        <f t="shared" si="18"/>
        <v>Watford</v>
      </c>
      <c r="F100" s="301" t="s">
        <v>990</v>
      </c>
      <c r="G100" s="127"/>
      <c r="H100" s="127"/>
      <c r="I100" s="127"/>
      <c r="J100" s="2">
        <v>95</v>
      </c>
      <c r="K100" s="291" t="s">
        <v>296</v>
      </c>
      <c r="L100" s="292" t="s">
        <v>296</v>
      </c>
      <c r="M100" s="126"/>
      <c r="N100" s="2"/>
      <c r="O100" s="2"/>
      <c r="P100" s="2"/>
      <c r="Q100" s="2"/>
      <c r="R100" s="2"/>
      <c r="W100" s="136" t="str">
        <f t="shared" si="19"/>
        <v>.</v>
      </c>
      <c r="X100" s="136" t="str">
        <f t="shared" si="20"/>
        <v>.</v>
      </c>
      <c r="Y100" t="str">
        <f t="shared" si="21"/>
        <v>.</v>
      </c>
      <c r="Z100" t="str">
        <f t="shared" si="22"/>
        <v>.</v>
      </c>
      <c r="AA100" s="283" t="str">
        <f t="shared" si="23"/>
        <v>.</v>
      </c>
      <c r="AC100" s="136" t="str">
        <f t="shared" si="24"/>
        <v>.</v>
      </c>
      <c r="AD100" s="136" t="str">
        <f t="shared" si="25"/>
        <v>.</v>
      </c>
      <c r="AE100" t="str">
        <f t="shared" si="26"/>
        <v>.</v>
      </c>
      <c r="AF100" t="str">
        <f t="shared" si="27"/>
        <v>.</v>
      </c>
      <c r="AG100" s="283" t="str">
        <f t="shared" si="28"/>
        <v>.</v>
      </c>
    </row>
    <row r="101" spans="1:33" x14ac:dyDescent="0.35">
      <c r="A101" s="311" t="s">
        <v>11</v>
      </c>
      <c r="B101" s="287" t="s">
        <v>312</v>
      </c>
      <c r="C101" s="289">
        <v>135</v>
      </c>
      <c r="D101" s="141" t="str">
        <f t="shared" si="17"/>
        <v>Rowan Phillips</v>
      </c>
      <c r="E101" s="141" t="str">
        <f t="shared" si="18"/>
        <v>St Albans</v>
      </c>
      <c r="F101" s="301" t="s">
        <v>991</v>
      </c>
      <c r="G101" s="127"/>
      <c r="H101" s="127"/>
      <c r="I101" s="127"/>
      <c r="J101" s="2">
        <v>96</v>
      </c>
      <c r="K101" s="291" t="s">
        <v>296</v>
      </c>
      <c r="L101" s="292" t="s">
        <v>296</v>
      </c>
      <c r="M101" s="126"/>
      <c r="N101" s="2"/>
      <c r="O101" s="2"/>
      <c r="P101" s="2"/>
      <c r="Q101" s="2"/>
      <c r="R101" s="2"/>
      <c r="W101" s="136" t="str">
        <f t="shared" si="19"/>
        <v>.</v>
      </c>
      <c r="X101" s="136" t="str">
        <f t="shared" si="20"/>
        <v>.</v>
      </c>
      <c r="Y101" t="str">
        <f t="shared" si="21"/>
        <v>.</v>
      </c>
      <c r="Z101" t="str">
        <f t="shared" si="22"/>
        <v>.</v>
      </c>
      <c r="AA101" s="283" t="str">
        <f t="shared" si="23"/>
        <v>.</v>
      </c>
      <c r="AC101" s="136" t="str">
        <f t="shared" si="24"/>
        <v>.</v>
      </c>
      <c r="AD101" s="136" t="str">
        <f t="shared" si="25"/>
        <v>.</v>
      </c>
      <c r="AE101" t="str">
        <f t="shared" si="26"/>
        <v>.</v>
      </c>
      <c r="AF101" t="str">
        <f t="shared" si="27"/>
        <v>.</v>
      </c>
      <c r="AG101" s="283" t="str">
        <f t="shared" si="28"/>
        <v>.</v>
      </c>
    </row>
    <row r="102" spans="1:33" x14ac:dyDescent="0.35">
      <c r="A102" s="311" t="s">
        <v>10</v>
      </c>
      <c r="B102" s="287" t="s">
        <v>314</v>
      </c>
      <c r="C102" s="289">
        <v>101</v>
      </c>
      <c r="D102" s="141" t="str">
        <f t="shared" si="17"/>
        <v xml:space="preserve">Bibi Fisher </v>
      </c>
      <c r="E102" s="141" t="str">
        <f t="shared" si="18"/>
        <v>St Albans</v>
      </c>
      <c r="F102" s="301" t="s">
        <v>992</v>
      </c>
      <c r="G102" s="127"/>
      <c r="H102" s="127"/>
      <c r="I102" s="127"/>
      <c r="J102" s="2">
        <v>97</v>
      </c>
      <c r="K102" s="291" t="s">
        <v>296</v>
      </c>
      <c r="L102" s="292" t="s">
        <v>296</v>
      </c>
      <c r="M102" s="126"/>
      <c r="N102" s="2"/>
      <c r="O102" s="2"/>
      <c r="P102" s="2"/>
      <c r="Q102" s="2"/>
      <c r="R102" s="2"/>
      <c r="W102" s="136" t="str">
        <f t="shared" si="19"/>
        <v>.</v>
      </c>
      <c r="X102" s="136" t="str">
        <f t="shared" si="20"/>
        <v>.</v>
      </c>
      <c r="Y102" t="str">
        <f t="shared" si="21"/>
        <v>.</v>
      </c>
      <c r="Z102" t="str">
        <f t="shared" si="22"/>
        <v>.</v>
      </c>
      <c r="AA102" s="283" t="str">
        <f t="shared" si="23"/>
        <v>.</v>
      </c>
      <c r="AC102" s="136" t="str">
        <f t="shared" si="24"/>
        <v>.</v>
      </c>
      <c r="AD102" s="136" t="str">
        <f t="shared" si="25"/>
        <v>.</v>
      </c>
      <c r="AE102" t="str">
        <f t="shared" si="26"/>
        <v>.</v>
      </c>
      <c r="AF102" t="str">
        <f t="shared" si="27"/>
        <v>.</v>
      </c>
      <c r="AG102" s="283" t="str">
        <f t="shared" si="28"/>
        <v>.</v>
      </c>
    </row>
    <row r="103" spans="1:33" x14ac:dyDescent="0.35">
      <c r="A103" s="311">
        <v>200</v>
      </c>
      <c r="B103" s="287" t="s">
        <v>315</v>
      </c>
      <c r="C103" s="289">
        <v>336</v>
      </c>
      <c r="D103" s="141" t="str">
        <f t="shared" si="17"/>
        <v xml:space="preserve">Daisy Harvey Dew </v>
      </c>
      <c r="E103" s="141" t="str">
        <f t="shared" si="18"/>
        <v>Shaftesbury</v>
      </c>
      <c r="F103" s="301" t="s">
        <v>987</v>
      </c>
      <c r="G103" s="127"/>
      <c r="H103" s="127"/>
      <c r="I103" s="127"/>
      <c r="J103" s="2">
        <v>98</v>
      </c>
      <c r="K103" s="291" t="s">
        <v>296</v>
      </c>
      <c r="L103" s="292" t="s">
        <v>296</v>
      </c>
      <c r="M103" s="126"/>
      <c r="N103" s="2"/>
      <c r="O103" s="2"/>
      <c r="P103" s="2"/>
      <c r="Q103" s="2"/>
      <c r="R103" s="2"/>
      <c r="W103" s="136" t="str">
        <f t="shared" si="19"/>
        <v>.</v>
      </c>
      <c r="X103" s="136" t="str">
        <f t="shared" si="20"/>
        <v>.</v>
      </c>
      <c r="Y103" t="str">
        <f t="shared" si="21"/>
        <v>.</v>
      </c>
      <c r="Z103" t="str">
        <f t="shared" si="22"/>
        <v>.</v>
      </c>
      <c r="AA103" s="283" t="str">
        <f t="shared" si="23"/>
        <v>.</v>
      </c>
      <c r="AC103" s="136" t="str">
        <f t="shared" si="24"/>
        <v>.</v>
      </c>
      <c r="AD103" s="136" t="str">
        <f t="shared" si="25"/>
        <v>.</v>
      </c>
      <c r="AE103" t="str">
        <f t="shared" si="26"/>
        <v>.</v>
      </c>
      <c r="AF103" t="str">
        <f t="shared" si="27"/>
        <v>.</v>
      </c>
      <c r="AG103" s="283" t="str">
        <f t="shared" si="28"/>
        <v>.</v>
      </c>
    </row>
    <row r="104" spans="1:33" x14ac:dyDescent="0.35">
      <c r="A104" s="311">
        <v>200</v>
      </c>
      <c r="B104" s="287" t="s">
        <v>315</v>
      </c>
      <c r="C104" s="289">
        <v>158</v>
      </c>
      <c r="D104" s="141" t="str">
        <f t="shared" si="17"/>
        <v>Laura Joseph</v>
      </c>
      <c r="E104" s="141" t="str">
        <f t="shared" si="18"/>
        <v>Watford</v>
      </c>
      <c r="F104" s="301" t="s">
        <v>993</v>
      </c>
      <c r="G104" s="127"/>
      <c r="H104" s="127"/>
      <c r="I104" s="127"/>
      <c r="J104" s="2">
        <v>99</v>
      </c>
      <c r="K104" s="291" t="s">
        <v>296</v>
      </c>
      <c r="L104" s="292" t="s">
        <v>296</v>
      </c>
      <c r="M104" s="126"/>
      <c r="N104" s="2"/>
      <c r="O104" s="2"/>
      <c r="P104" s="2"/>
      <c r="Q104" s="2"/>
      <c r="R104" s="2"/>
      <c r="W104" s="136" t="str">
        <f t="shared" si="19"/>
        <v>.</v>
      </c>
      <c r="X104" s="136" t="str">
        <f t="shared" si="20"/>
        <v>.</v>
      </c>
      <c r="Y104" t="str">
        <f t="shared" si="21"/>
        <v>.</v>
      </c>
      <c r="Z104" t="str">
        <f t="shared" si="22"/>
        <v>.</v>
      </c>
      <c r="AA104" s="283" t="str">
        <f t="shared" si="23"/>
        <v>.</v>
      </c>
      <c r="AC104" s="136" t="str">
        <f t="shared" si="24"/>
        <v>.</v>
      </c>
      <c r="AD104" s="136" t="str">
        <f t="shared" si="25"/>
        <v>.</v>
      </c>
      <c r="AE104" t="str">
        <f t="shared" si="26"/>
        <v>.</v>
      </c>
      <c r="AF104" t="str">
        <f t="shared" si="27"/>
        <v>.</v>
      </c>
      <c r="AG104" s="283" t="str">
        <f t="shared" si="28"/>
        <v>.</v>
      </c>
    </row>
    <row r="105" spans="1:33" x14ac:dyDescent="0.35">
      <c r="A105" s="311">
        <v>200</v>
      </c>
      <c r="B105" s="287" t="s">
        <v>315</v>
      </c>
      <c r="C105" s="289">
        <v>338</v>
      </c>
      <c r="D105" s="141" t="str">
        <f t="shared" si="17"/>
        <v xml:space="preserve">Evie Isaac Solomon </v>
      </c>
      <c r="E105" s="141" t="str">
        <f t="shared" si="18"/>
        <v>Shaftesbury</v>
      </c>
      <c r="F105" s="301" t="s">
        <v>994</v>
      </c>
      <c r="G105" s="127"/>
      <c r="H105" s="127"/>
      <c r="I105" s="127"/>
      <c r="J105" s="2">
        <v>100</v>
      </c>
      <c r="K105" s="295" t="s">
        <v>296</v>
      </c>
      <c r="L105" s="296" t="str">
        <f>Overallresults!$C$3</f>
        <v>St Albans</v>
      </c>
      <c r="M105" s="126"/>
      <c r="N105" s="2"/>
      <c r="O105" s="2"/>
      <c r="P105" s="2"/>
      <c r="Q105" s="2"/>
      <c r="R105" s="2"/>
      <c r="W105" s="136" t="str">
        <f t="shared" si="19"/>
        <v>.</v>
      </c>
      <c r="X105" s="136" t="str">
        <f t="shared" si="20"/>
        <v>.</v>
      </c>
      <c r="Y105" t="str">
        <f t="shared" si="21"/>
        <v>.</v>
      </c>
      <c r="Z105" t="str">
        <f t="shared" si="22"/>
        <v>.</v>
      </c>
      <c r="AA105" s="283" t="str">
        <f t="shared" si="23"/>
        <v>.</v>
      </c>
      <c r="AC105" s="136" t="str">
        <f t="shared" si="24"/>
        <v>.</v>
      </c>
      <c r="AD105" s="136" t="str">
        <f t="shared" si="25"/>
        <v>.</v>
      </c>
      <c r="AE105" t="str">
        <f t="shared" si="26"/>
        <v>.</v>
      </c>
      <c r="AF105" t="str">
        <f t="shared" si="27"/>
        <v>.</v>
      </c>
      <c r="AG105" s="283" t="str">
        <f t="shared" si="28"/>
        <v>.</v>
      </c>
    </row>
    <row r="106" spans="1:33" x14ac:dyDescent="0.35">
      <c r="A106" s="311">
        <v>200</v>
      </c>
      <c r="B106" s="287" t="s">
        <v>315</v>
      </c>
      <c r="C106" s="289">
        <v>333</v>
      </c>
      <c r="D106" s="141" t="str">
        <f t="shared" si="17"/>
        <v>Sara Doudo</v>
      </c>
      <c r="E106" s="141" t="str">
        <f t="shared" si="18"/>
        <v>Shaftesbury</v>
      </c>
      <c r="F106" s="301" t="s">
        <v>995</v>
      </c>
      <c r="G106" s="127"/>
      <c r="H106" s="127"/>
      <c r="I106" s="127"/>
      <c r="J106" s="2">
        <v>101</v>
      </c>
      <c r="K106" s="295" t="s">
        <v>499</v>
      </c>
      <c r="L106" s="297" t="str">
        <f>Overallresults!$C$3</f>
        <v>St Albans</v>
      </c>
      <c r="M106" s="126"/>
      <c r="N106" s="2"/>
      <c r="O106" s="2"/>
      <c r="P106" s="2"/>
      <c r="Q106" s="2"/>
      <c r="R106" s="2"/>
      <c r="W106" s="136" t="str">
        <f t="shared" si="19"/>
        <v>.</v>
      </c>
      <c r="X106" s="136" t="str">
        <f t="shared" si="20"/>
        <v>.</v>
      </c>
      <c r="Y106" t="str">
        <f t="shared" si="21"/>
        <v>.</v>
      </c>
      <c r="Z106" t="str">
        <f t="shared" si="22"/>
        <v>.</v>
      </c>
      <c r="AA106" s="283" t="str">
        <f t="shared" si="23"/>
        <v>.</v>
      </c>
      <c r="AC106" s="136" t="str">
        <f t="shared" si="24"/>
        <v>.</v>
      </c>
      <c r="AD106" s="136" t="str">
        <f t="shared" si="25"/>
        <v>.</v>
      </c>
      <c r="AE106" t="str">
        <f t="shared" si="26"/>
        <v>.</v>
      </c>
      <c r="AF106" t="str">
        <f t="shared" si="27"/>
        <v>.</v>
      </c>
      <c r="AG106" s="283" t="str">
        <f t="shared" si="28"/>
        <v>.</v>
      </c>
    </row>
    <row r="107" spans="1:33" x14ac:dyDescent="0.35">
      <c r="A107" s="311">
        <v>200</v>
      </c>
      <c r="B107" s="287" t="s">
        <v>316</v>
      </c>
      <c r="C107" s="289">
        <v>335</v>
      </c>
      <c r="D107" s="141" t="str">
        <f t="shared" si="17"/>
        <v xml:space="preserve">Chloe Aggoshi </v>
      </c>
      <c r="E107" s="141" t="str">
        <f t="shared" si="18"/>
        <v>Shaftesbury</v>
      </c>
      <c r="F107" s="301" t="s">
        <v>996</v>
      </c>
      <c r="G107" s="127"/>
      <c r="H107" s="127"/>
      <c r="I107" s="127"/>
      <c r="J107" s="2">
        <v>102</v>
      </c>
      <c r="K107" s="295" t="s">
        <v>447</v>
      </c>
      <c r="L107" s="296" t="str">
        <f>Overallresults!$C$3</f>
        <v>St Albans</v>
      </c>
      <c r="M107" s="126"/>
      <c r="N107" s="2"/>
      <c r="O107" s="2"/>
      <c r="P107" s="2"/>
      <c r="Q107" s="2"/>
      <c r="R107" s="2"/>
      <c r="W107" s="136" t="str">
        <f t="shared" si="19"/>
        <v>.</v>
      </c>
      <c r="X107" s="136" t="str">
        <f t="shared" si="20"/>
        <v>.</v>
      </c>
      <c r="Y107" t="str">
        <f t="shared" si="21"/>
        <v>.</v>
      </c>
      <c r="Z107" t="str">
        <f t="shared" si="22"/>
        <v>.</v>
      </c>
      <c r="AA107" s="283" t="str">
        <f t="shared" si="23"/>
        <v>.</v>
      </c>
      <c r="AC107" s="136" t="str">
        <f t="shared" si="24"/>
        <v>.</v>
      </c>
      <c r="AD107" s="136" t="str">
        <f t="shared" si="25"/>
        <v>.</v>
      </c>
      <c r="AE107" t="str">
        <f t="shared" si="26"/>
        <v>.</v>
      </c>
      <c r="AF107" t="str">
        <f t="shared" si="27"/>
        <v>.</v>
      </c>
      <c r="AG107" s="283" t="str">
        <f t="shared" si="28"/>
        <v>.</v>
      </c>
    </row>
    <row r="108" spans="1:33" x14ac:dyDescent="0.35">
      <c r="A108" s="311">
        <v>200</v>
      </c>
      <c r="B108" s="287" t="s">
        <v>311</v>
      </c>
      <c r="C108" s="289">
        <v>218</v>
      </c>
      <c r="D108" s="141" t="str">
        <f t="shared" si="17"/>
        <v>Dylan Irving</v>
      </c>
      <c r="E108" s="141" t="str">
        <f t="shared" si="18"/>
        <v>Herts Phoenix</v>
      </c>
      <c r="F108" s="301" t="s">
        <v>988</v>
      </c>
      <c r="G108" s="127"/>
      <c r="H108" s="127"/>
      <c r="I108" s="127"/>
      <c r="J108" s="2">
        <v>103</v>
      </c>
      <c r="K108" s="295" t="s">
        <v>500</v>
      </c>
      <c r="L108" s="296" t="str">
        <f>Overallresults!$C$3</f>
        <v>St Albans</v>
      </c>
      <c r="M108" s="126"/>
      <c r="N108" s="2"/>
      <c r="O108" s="2"/>
      <c r="P108" s="2"/>
      <c r="Q108" s="2"/>
      <c r="R108" s="2"/>
      <c r="W108" s="136" t="str">
        <f t="shared" si="19"/>
        <v>.</v>
      </c>
      <c r="X108" s="136" t="str">
        <f t="shared" si="20"/>
        <v>.</v>
      </c>
      <c r="Y108" t="str">
        <f t="shared" si="21"/>
        <v>.</v>
      </c>
      <c r="Z108" t="str">
        <f t="shared" si="22"/>
        <v>.</v>
      </c>
      <c r="AA108" s="283" t="str">
        <f t="shared" si="23"/>
        <v>.</v>
      </c>
      <c r="AC108" s="136" t="str">
        <f t="shared" si="24"/>
        <v>.</v>
      </c>
      <c r="AD108" s="136" t="str">
        <f t="shared" si="25"/>
        <v>.</v>
      </c>
      <c r="AE108" t="str">
        <f t="shared" si="26"/>
        <v>.</v>
      </c>
      <c r="AF108" t="str">
        <f t="shared" si="27"/>
        <v>.</v>
      </c>
      <c r="AG108" s="283" t="str">
        <f t="shared" si="28"/>
        <v>.</v>
      </c>
    </row>
    <row r="109" spans="1:33" x14ac:dyDescent="0.35">
      <c r="A109" s="311">
        <v>200</v>
      </c>
      <c r="B109" s="287" t="s">
        <v>312</v>
      </c>
      <c r="C109" s="289">
        <v>306</v>
      </c>
      <c r="D109" s="141" t="str">
        <f t="shared" si="17"/>
        <v xml:space="preserve">Jaden Aulis </v>
      </c>
      <c r="E109" s="141" t="str">
        <f t="shared" si="18"/>
        <v>Shaftesbury</v>
      </c>
      <c r="F109" s="301" t="s">
        <v>997</v>
      </c>
      <c r="G109" s="127"/>
      <c r="H109" s="127"/>
      <c r="I109" s="127"/>
      <c r="J109" s="2">
        <v>104</v>
      </c>
      <c r="K109" s="295" t="s">
        <v>501</v>
      </c>
      <c r="L109" s="296" t="str">
        <f>Overallresults!$C$3</f>
        <v>St Albans</v>
      </c>
      <c r="M109" s="126"/>
      <c r="N109" s="2"/>
      <c r="O109" s="2"/>
      <c r="P109" s="2"/>
      <c r="Q109" s="2"/>
      <c r="R109" s="2"/>
      <c r="W109" s="136" t="str">
        <f t="shared" si="19"/>
        <v>.</v>
      </c>
      <c r="X109" s="136" t="str">
        <f t="shared" si="20"/>
        <v>.</v>
      </c>
      <c r="Y109" t="str">
        <f t="shared" si="21"/>
        <v>.</v>
      </c>
      <c r="Z109" t="str">
        <f t="shared" si="22"/>
        <v>.</v>
      </c>
      <c r="AA109" s="283" t="str">
        <f t="shared" si="23"/>
        <v>.</v>
      </c>
      <c r="AC109" s="136" t="str">
        <f t="shared" si="24"/>
        <v>.</v>
      </c>
      <c r="AD109" s="136" t="str">
        <f t="shared" si="25"/>
        <v>.</v>
      </c>
      <c r="AE109" t="str">
        <f t="shared" si="26"/>
        <v>.</v>
      </c>
      <c r="AF109" t="str">
        <f t="shared" si="27"/>
        <v>.</v>
      </c>
      <c r="AG109" s="283" t="str">
        <f t="shared" si="28"/>
        <v>.</v>
      </c>
    </row>
    <row r="110" spans="1:33" x14ac:dyDescent="0.35">
      <c r="A110" s="311">
        <v>200</v>
      </c>
      <c r="B110" s="287" t="s">
        <v>312</v>
      </c>
      <c r="C110" s="289">
        <v>134</v>
      </c>
      <c r="D110" s="141" t="str">
        <f t="shared" si="17"/>
        <v>Griffyn Archer</v>
      </c>
      <c r="E110" s="141" t="str">
        <f t="shared" si="18"/>
        <v>St Albans</v>
      </c>
      <c r="F110" s="301" t="s">
        <v>997</v>
      </c>
      <c r="G110" s="127"/>
      <c r="H110" s="127"/>
      <c r="I110" s="127"/>
      <c r="J110" s="2">
        <v>105</v>
      </c>
      <c r="K110" s="295" t="s">
        <v>502</v>
      </c>
      <c r="L110" s="296" t="str">
        <f>Overallresults!$C$3</f>
        <v>St Albans</v>
      </c>
      <c r="M110" s="126"/>
      <c r="N110" s="2"/>
      <c r="O110" s="2"/>
      <c r="P110" s="2"/>
      <c r="Q110" s="2"/>
      <c r="R110" s="2"/>
      <c r="W110" s="136" t="str">
        <f t="shared" si="19"/>
        <v>.</v>
      </c>
      <c r="X110" s="136" t="str">
        <f t="shared" si="20"/>
        <v>.</v>
      </c>
      <c r="Y110" t="str">
        <f t="shared" si="21"/>
        <v>.</v>
      </c>
      <c r="Z110" t="str">
        <f t="shared" si="22"/>
        <v>.</v>
      </c>
      <c r="AA110" s="283" t="str">
        <f t="shared" si="23"/>
        <v>.</v>
      </c>
      <c r="AC110" s="136" t="str">
        <f t="shared" si="24"/>
        <v>.</v>
      </c>
      <c r="AD110" s="136" t="str">
        <f t="shared" si="25"/>
        <v>.</v>
      </c>
      <c r="AE110" t="str">
        <f t="shared" si="26"/>
        <v>.</v>
      </c>
      <c r="AF110" t="str">
        <f t="shared" si="27"/>
        <v>.</v>
      </c>
      <c r="AG110" s="283" t="str">
        <f t="shared" si="28"/>
        <v>.</v>
      </c>
    </row>
    <row r="111" spans="1:33" x14ac:dyDescent="0.35">
      <c r="A111" s="311">
        <v>200</v>
      </c>
      <c r="B111" s="287" t="s">
        <v>312</v>
      </c>
      <c r="C111" s="289">
        <v>292</v>
      </c>
      <c r="D111" s="141" t="str">
        <f t="shared" si="17"/>
        <v>Kesai Boyce-Foster</v>
      </c>
      <c r="E111" s="141" t="str">
        <f t="shared" si="18"/>
        <v>Dacorum &amp; T</v>
      </c>
      <c r="F111" s="301" t="s">
        <v>998</v>
      </c>
      <c r="G111" s="127"/>
      <c r="H111" s="127"/>
      <c r="I111" s="127"/>
      <c r="J111" s="2">
        <v>106</v>
      </c>
      <c r="K111" s="295" t="s">
        <v>459</v>
      </c>
      <c r="L111" s="296" t="str">
        <f>Overallresults!$C$3</f>
        <v>St Albans</v>
      </c>
      <c r="M111" s="126"/>
      <c r="N111" s="2"/>
      <c r="O111" s="2"/>
      <c r="P111" s="2"/>
      <c r="Q111" s="2"/>
      <c r="R111" s="2"/>
      <c r="W111" s="136" t="str">
        <f t="shared" si="19"/>
        <v>.</v>
      </c>
      <c r="X111" s="136" t="str">
        <f t="shared" si="20"/>
        <v>.</v>
      </c>
      <c r="Y111" t="str">
        <f t="shared" si="21"/>
        <v>.</v>
      </c>
      <c r="Z111" t="str">
        <f t="shared" si="22"/>
        <v>.</v>
      </c>
      <c r="AA111" s="283" t="str">
        <f t="shared" si="23"/>
        <v>.</v>
      </c>
      <c r="AC111" s="136" t="str">
        <f t="shared" si="24"/>
        <v>.</v>
      </c>
      <c r="AD111" s="136" t="str">
        <f t="shared" si="25"/>
        <v>.</v>
      </c>
      <c r="AE111" t="str">
        <f t="shared" si="26"/>
        <v>.</v>
      </c>
      <c r="AF111" t="str">
        <f t="shared" si="27"/>
        <v>.</v>
      </c>
      <c r="AG111" s="283" t="str">
        <f t="shared" si="28"/>
        <v>.</v>
      </c>
    </row>
    <row r="112" spans="1:33" x14ac:dyDescent="0.35">
      <c r="A112" s="311">
        <v>200</v>
      </c>
      <c r="B112" s="287" t="s">
        <v>313</v>
      </c>
      <c r="C112" s="289">
        <v>167</v>
      </c>
      <c r="D112" s="141" t="str">
        <f t="shared" si="17"/>
        <v>David Opoku</v>
      </c>
      <c r="E112" s="141" t="str">
        <f t="shared" si="18"/>
        <v>Watford</v>
      </c>
      <c r="F112" s="301" t="s">
        <v>999</v>
      </c>
      <c r="G112" s="127"/>
      <c r="H112" s="127"/>
      <c r="I112" s="127"/>
      <c r="J112" s="2">
        <v>107</v>
      </c>
      <c r="K112" s="295" t="s">
        <v>458</v>
      </c>
      <c r="L112" s="296" t="str">
        <f>Overallresults!$C$3</f>
        <v>St Albans</v>
      </c>
      <c r="M112" s="126"/>
      <c r="N112" s="2"/>
      <c r="O112" s="2"/>
      <c r="P112" s="2"/>
      <c r="Q112" s="2"/>
      <c r="R112" s="2"/>
      <c r="W112" s="136" t="str">
        <f t="shared" si="19"/>
        <v>.</v>
      </c>
      <c r="X112" s="136" t="str">
        <f t="shared" si="20"/>
        <v>.</v>
      </c>
      <c r="Y112" t="str">
        <f t="shared" si="21"/>
        <v>.</v>
      </c>
      <c r="Z112" t="str">
        <f t="shared" si="22"/>
        <v>.</v>
      </c>
      <c r="AA112" s="283" t="str">
        <f t="shared" si="23"/>
        <v>.</v>
      </c>
      <c r="AC112" s="136" t="str">
        <f t="shared" si="24"/>
        <v>.</v>
      </c>
      <c r="AD112" s="136" t="str">
        <f t="shared" si="25"/>
        <v>.</v>
      </c>
      <c r="AE112" t="str">
        <f t="shared" si="26"/>
        <v>.</v>
      </c>
      <c r="AF112" t="str">
        <f t="shared" si="27"/>
        <v>.</v>
      </c>
      <c r="AG112" s="283" t="str">
        <f t="shared" si="28"/>
        <v>.</v>
      </c>
    </row>
    <row r="113" spans="1:33" x14ac:dyDescent="0.35">
      <c r="A113" s="311">
        <v>200</v>
      </c>
      <c r="B113" s="287" t="s">
        <v>313</v>
      </c>
      <c r="C113" s="289">
        <v>166</v>
      </c>
      <c r="D113" s="141" t="str">
        <f t="shared" si="17"/>
        <v>Omatsola Nathan Dudu</v>
      </c>
      <c r="E113" s="141" t="str">
        <f t="shared" si="18"/>
        <v>Watford</v>
      </c>
      <c r="F113" s="301" t="s">
        <v>1000</v>
      </c>
      <c r="G113" s="127"/>
      <c r="H113" s="127"/>
      <c r="I113" s="127"/>
      <c r="J113" s="2">
        <v>108</v>
      </c>
      <c r="K113" s="295" t="s">
        <v>503</v>
      </c>
      <c r="L113" s="296" t="str">
        <f>Overallresults!$C$3</f>
        <v>St Albans</v>
      </c>
      <c r="M113" s="126"/>
      <c r="N113" s="2"/>
      <c r="O113" s="2"/>
      <c r="P113" s="2"/>
      <c r="Q113" s="2"/>
      <c r="R113" s="2"/>
      <c r="W113" s="136" t="str">
        <f t="shared" si="19"/>
        <v>.</v>
      </c>
      <c r="X113" s="136" t="str">
        <f t="shared" si="20"/>
        <v>.</v>
      </c>
      <c r="Y113" t="str">
        <f t="shared" si="21"/>
        <v>.</v>
      </c>
      <c r="Z113" t="str">
        <f t="shared" si="22"/>
        <v>.</v>
      </c>
      <c r="AA113" s="283" t="str">
        <f t="shared" si="23"/>
        <v>.</v>
      </c>
      <c r="AC113" s="136" t="str">
        <f t="shared" si="24"/>
        <v>.</v>
      </c>
      <c r="AD113" s="136" t="str">
        <f t="shared" si="25"/>
        <v>.</v>
      </c>
      <c r="AE113" t="str">
        <f t="shared" si="26"/>
        <v>.</v>
      </c>
      <c r="AF113" t="str">
        <f t="shared" si="27"/>
        <v>.</v>
      </c>
      <c r="AG113" s="283" t="str">
        <f t="shared" si="28"/>
        <v>.</v>
      </c>
    </row>
    <row r="114" spans="1:33" x14ac:dyDescent="0.35">
      <c r="A114" s="311" t="s">
        <v>8</v>
      </c>
      <c r="B114" s="287" t="s">
        <v>315</v>
      </c>
      <c r="C114" s="289">
        <v>160</v>
      </c>
      <c r="D114" s="141" t="str">
        <f t="shared" si="17"/>
        <v>Chloe Richards</v>
      </c>
      <c r="E114" s="141" t="str">
        <f t="shared" si="18"/>
        <v>Watford</v>
      </c>
      <c r="F114" s="301" t="s">
        <v>1006</v>
      </c>
      <c r="G114" s="127"/>
      <c r="H114" s="127"/>
      <c r="I114" s="127"/>
      <c r="J114" s="2">
        <v>109</v>
      </c>
      <c r="K114" s="295" t="s">
        <v>455</v>
      </c>
      <c r="L114" s="296" t="str">
        <f>Overallresults!$C$3</f>
        <v>St Albans</v>
      </c>
      <c r="M114" s="126"/>
      <c r="N114" s="2"/>
      <c r="O114" s="2"/>
      <c r="P114" s="2"/>
      <c r="Q114" s="2"/>
      <c r="R114" s="2"/>
      <c r="W114" s="136" t="str">
        <f t="shared" si="19"/>
        <v>.</v>
      </c>
      <c r="X114" s="136" t="str">
        <f t="shared" si="20"/>
        <v>.</v>
      </c>
      <c r="Y114" t="str">
        <f t="shared" si="21"/>
        <v>.</v>
      </c>
      <c r="Z114" t="str">
        <f t="shared" si="22"/>
        <v>.</v>
      </c>
      <c r="AA114" s="283" t="str">
        <f t="shared" si="23"/>
        <v>.</v>
      </c>
      <c r="AC114" s="136" t="str">
        <f t="shared" si="24"/>
        <v>.</v>
      </c>
      <c r="AD114" s="136" t="str">
        <f t="shared" si="25"/>
        <v>.</v>
      </c>
      <c r="AE114" t="str">
        <f t="shared" si="26"/>
        <v>.</v>
      </c>
      <c r="AF114" t="str">
        <f t="shared" si="27"/>
        <v>.</v>
      </c>
      <c r="AG114" s="283" t="str">
        <f t="shared" si="28"/>
        <v>.</v>
      </c>
    </row>
    <row r="115" spans="1:33" x14ac:dyDescent="0.35">
      <c r="A115" s="311" t="s">
        <v>8</v>
      </c>
      <c r="B115" s="287" t="s">
        <v>315</v>
      </c>
      <c r="C115" s="289">
        <v>157</v>
      </c>
      <c r="D115" s="141" t="str">
        <f t="shared" si="17"/>
        <v>Amaia Dacres</v>
      </c>
      <c r="E115" s="141" t="str">
        <f t="shared" si="18"/>
        <v>Watford</v>
      </c>
      <c r="F115" s="301" t="s">
        <v>930</v>
      </c>
      <c r="G115" s="127"/>
      <c r="H115" s="127"/>
      <c r="I115" s="127"/>
      <c r="J115" s="2">
        <v>110</v>
      </c>
      <c r="K115" s="295" t="s">
        <v>296</v>
      </c>
      <c r="L115" s="298" t="str">
        <f>Overallresults!$C$3</f>
        <v>St Albans</v>
      </c>
      <c r="M115" s="126"/>
      <c r="N115" s="2"/>
      <c r="O115" s="2"/>
      <c r="P115" s="2"/>
      <c r="Q115" s="2"/>
      <c r="R115" s="2"/>
      <c r="W115" s="136" t="str">
        <f t="shared" si="19"/>
        <v>.</v>
      </c>
      <c r="X115" s="136" t="str">
        <f t="shared" si="20"/>
        <v>.</v>
      </c>
      <c r="Y115" t="str">
        <f t="shared" si="21"/>
        <v>.</v>
      </c>
      <c r="Z115" t="str">
        <f t="shared" si="22"/>
        <v>.</v>
      </c>
      <c r="AA115" s="283" t="str">
        <f t="shared" si="23"/>
        <v>.</v>
      </c>
      <c r="AC115" s="136" t="str">
        <f t="shared" si="24"/>
        <v>.</v>
      </c>
      <c r="AD115" s="136" t="str">
        <f t="shared" si="25"/>
        <v>.</v>
      </c>
      <c r="AE115" t="str">
        <f t="shared" si="26"/>
        <v>.</v>
      </c>
      <c r="AF115" t="str">
        <f t="shared" si="27"/>
        <v>.</v>
      </c>
      <c r="AG115" s="283" t="str">
        <f t="shared" si="28"/>
        <v>.</v>
      </c>
    </row>
    <row r="116" spans="1:33" x14ac:dyDescent="0.35">
      <c r="A116" s="311" t="s">
        <v>8</v>
      </c>
      <c r="B116" s="287" t="s">
        <v>315</v>
      </c>
      <c r="C116" s="289">
        <v>299</v>
      </c>
      <c r="D116" s="141" t="str">
        <f t="shared" si="17"/>
        <v>Bella Riley</v>
      </c>
      <c r="E116" s="141" t="str">
        <f t="shared" si="18"/>
        <v>Dacorum &amp; T</v>
      </c>
      <c r="F116" s="301" t="s">
        <v>1007</v>
      </c>
      <c r="G116" s="127"/>
      <c r="H116" s="127"/>
      <c r="I116" s="127"/>
      <c r="J116" s="2">
        <v>111</v>
      </c>
      <c r="K116" s="295" t="s">
        <v>296</v>
      </c>
      <c r="L116" s="296" t="str">
        <f>Overallresults!$C$3</f>
        <v>St Albans</v>
      </c>
      <c r="M116" s="126"/>
      <c r="N116" s="2"/>
      <c r="O116" s="2"/>
      <c r="P116" s="2"/>
      <c r="Q116" s="2"/>
      <c r="R116" s="2"/>
      <c r="W116" s="136" t="str">
        <f t="shared" si="19"/>
        <v>.</v>
      </c>
      <c r="X116" s="136" t="str">
        <f t="shared" si="20"/>
        <v>.</v>
      </c>
      <c r="Y116" t="str">
        <f t="shared" si="21"/>
        <v>.</v>
      </c>
      <c r="Z116" t="str">
        <f t="shared" si="22"/>
        <v>.</v>
      </c>
      <c r="AA116" s="283" t="str">
        <f t="shared" si="23"/>
        <v>.</v>
      </c>
      <c r="AC116" s="136" t="str">
        <f t="shared" si="24"/>
        <v>.</v>
      </c>
      <c r="AD116" s="136" t="str">
        <f t="shared" si="25"/>
        <v>.</v>
      </c>
      <c r="AE116" t="str">
        <f t="shared" si="26"/>
        <v>.</v>
      </c>
      <c r="AF116" t="str">
        <f t="shared" si="27"/>
        <v>.</v>
      </c>
      <c r="AG116" s="283" t="str">
        <f t="shared" si="28"/>
        <v>.</v>
      </c>
    </row>
    <row r="117" spans="1:33" x14ac:dyDescent="0.35">
      <c r="A117" s="311" t="s">
        <v>318</v>
      </c>
      <c r="B117" s="287" t="s">
        <v>315</v>
      </c>
      <c r="C117" s="289">
        <v>349</v>
      </c>
      <c r="D117" s="141" t="str">
        <f t="shared" si="17"/>
        <v>Shaftesbury B</v>
      </c>
      <c r="E117" s="141" t="str">
        <f t="shared" si="18"/>
        <v>Shaftesbury</v>
      </c>
      <c r="F117" s="301" t="s">
        <v>1008</v>
      </c>
      <c r="G117" s="127"/>
      <c r="H117" s="127"/>
      <c r="I117" s="127"/>
      <c r="J117" s="2">
        <v>112</v>
      </c>
      <c r="K117" s="295" t="s">
        <v>296</v>
      </c>
      <c r="L117" s="296" t="str">
        <f>Overallresults!$C$3</f>
        <v>St Albans</v>
      </c>
      <c r="M117" s="126"/>
      <c r="N117" s="2"/>
      <c r="O117" s="2"/>
      <c r="P117" s="2"/>
      <c r="Q117" s="2"/>
      <c r="R117" s="2"/>
      <c r="W117" s="136" t="str">
        <f t="shared" si="19"/>
        <v>.</v>
      </c>
      <c r="X117" s="136" t="str">
        <f t="shared" si="20"/>
        <v>.</v>
      </c>
      <c r="Y117" t="str">
        <f t="shared" si="21"/>
        <v>.</v>
      </c>
      <c r="Z117" t="str">
        <f t="shared" si="22"/>
        <v>.</v>
      </c>
      <c r="AA117" s="283" t="str">
        <f t="shared" si="23"/>
        <v>.</v>
      </c>
      <c r="AC117" s="136" t="str">
        <f t="shared" si="24"/>
        <v>.</v>
      </c>
      <c r="AD117" s="136" t="str">
        <f t="shared" si="25"/>
        <v>.</v>
      </c>
      <c r="AE117" t="str">
        <f t="shared" si="26"/>
        <v>.</v>
      </c>
      <c r="AF117" t="str">
        <f t="shared" si="27"/>
        <v>.</v>
      </c>
      <c r="AG117" s="283" t="str">
        <f t="shared" si="28"/>
        <v>.</v>
      </c>
    </row>
    <row r="118" spans="1:33" x14ac:dyDescent="0.35">
      <c r="A118" s="311" t="s">
        <v>7</v>
      </c>
      <c r="B118" s="287" t="s">
        <v>311</v>
      </c>
      <c r="C118" s="289">
        <v>263</v>
      </c>
      <c r="D118" s="141" t="str">
        <f t="shared" si="17"/>
        <v>Joshua Moody</v>
      </c>
      <c r="E118" s="141" t="str">
        <f t="shared" si="18"/>
        <v>Dacorum &amp; T</v>
      </c>
      <c r="F118" s="301" t="s">
        <v>924</v>
      </c>
      <c r="G118" s="127"/>
      <c r="H118" s="127"/>
      <c r="I118" s="127"/>
      <c r="J118" s="2">
        <v>113</v>
      </c>
      <c r="K118" s="295" t="s">
        <v>296</v>
      </c>
      <c r="L118" s="296" t="str">
        <f>Overallresults!$C$3</f>
        <v>St Albans</v>
      </c>
      <c r="M118" s="126"/>
      <c r="N118" s="2"/>
      <c r="O118" s="2"/>
      <c r="P118" s="2"/>
      <c r="Q118" s="2"/>
      <c r="R118" s="2"/>
      <c r="W118" s="136" t="str">
        <f t="shared" si="19"/>
        <v>.</v>
      </c>
      <c r="X118" s="136" t="str">
        <f t="shared" si="20"/>
        <v>.</v>
      </c>
      <c r="Y118" t="str">
        <f t="shared" si="21"/>
        <v>.</v>
      </c>
      <c r="Z118" t="str">
        <f t="shared" si="22"/>
        <v>.</v>
      </c>
      <c r="AA118" s="283" t="str">
        <f t="shared" si="23"/>
        <v>.</v>
      </c>
      <c r="AC118" s="136" t="str">
        <f t="shared" si="24"/>
        <v>.</v>
      </c>
      <c r="AD118" s="136" t="str">
        <f t="shared" si="25"/>
        <v>.</v>
      </c>
      <c r="AE118" t="str">
        <f t="shared" si="26"/>
        <v>.</v>
      </c>
      <c r="AF118" t="str">
        <f t="shared" si="27"/>
        <v>.</v>
      </c>
      <c r="AG118" s="283" t="str">
        <f t="shared" si="28"/>
        <v>.</v>
      </c>
    </row>
    <row r="119" spans="1:33" x14ac:dyDescent="0.35">
      <c r="A119" s="311" t="s">
        <v>7</v>
      </c>
      <c r="B119" s="287" t="s">
        <v>312</v>
      </c>
      <c r="C119" s="289">
        <v>277</v>
      </c>
      <c r="D119" s="141" t="str">
        <f t="shared" si="17"/>
        <v>Hayden London</v>
      </c>
      <c r="E119" s="141" t="str">
        <f t="shared" si="18"/>
        <v>Dacorum &amp; T</v>
      </c>
      <c r="F119" s="301" t="s">
        <v>925</v>
      </c>
      <c r="G119" s="127"/>
      <c r="H119" s="127"/>
      <c r="I119" s="127"/>
      <c r="J119" s="2">
        <v>114</v>
      </c>
      <c r="K119" s="295" t="s">
        <v>296</v>
      </c>
      <c r="L119" s="296" t="str">
        <f>Overallresults!$C$3</f>
        <v>St Albans</v>
      </c>
      <c r="M119" s="126"/>
      <c r="N119" s="2"/>
      <c r="O119" s="2"/>
      <c r="P119" s="2"/>
      <c r="Q119" s="2"/>
      <c r="R119" s="2"/>
      <c r="W119" s="136" t="str">
        <f t="shared" si="19"/>
        <v>.</v>
      </c>
      <c r="X119" s="136" t="str">
        <f t="shared" si="20"/>
        <v>.</v>
      </c>
      <c r="Y119" t="str">
        <f t="shared" si="21"/>
        <v>.</v>
      </c>
      <c r="Z119" t="str">
        <f t="shared" si="22"/>
        <v>.</v>
      </c>
      <c r="AA119" s="283" t="str">
        <f t="shared" si="23"/>
        <v>.</v>
      </c>
      <c r="AC119" s="136" t="str">
        <f t="shared" si="24"/>
        <v>.</v>
      </c>
      <c r="AD119" s="136" t="str">
        <f t="shared" si="25"/>
        <v>.</v>
      </c>
      <c r="AE119" t="str">
        <f t="shared" si="26"/>
        <v>.</v>
      </c>
      <c r="AF119" t="str">
        <f t="shared" si="27"/>
        <v>.</v>
      </c>
      <c r="AG119" s="283" t="str">
        <f t="shared" si="28"/>
        <v>.</v>
      </c>
    </row>
    <row r="120" spans="1:33" x14ac:dyDescent="0.35">
      <c r="A120" s="311" t="s">
        <v>7</v>
      </c>
      <c r="B120" s="287" t="s">
        <v>312</v>
      </c>
      <c r="C120" s="289">
        <v>274</v>
      </c>
      <c r="D120" s="141" t="str">
        <f t="shared" si="17"/>
        <v>Ethan Richards-Knight</v>
      </c>
      <c r="E120" s="141" t="str">
        <f t="shared" si="18"/>
        <v>Dacorum &amp; T</v>
      </c>
      <c r="F120" s="301" t="s">
        <v>1009</v>
      </c>
      <c r="G120" s="127"/>
      <c r="H120" s="127"/>
      <c r="I120" s="127"/>
      <c r="J120" s="2">
        <v>115</v>
      </c>
      <c r="K120" s="295" t="s">
        <v>296</v>
      </c>
      <c r="L120" s="296" t="str">
        <f>Overallresults!$C$3</f>
        <v>St Albans</v>
      </c>
      <c r="M120" s="126"/>
      <c r="N120" s="2"/>
      <c r="O120" s="2"/>
      <c r="P120" s="2"/>
      <c r="Q120" s="2"/>
      <c r="R120" s="2"/>
      <c r="W120" s="136" t="str">
        <f t="shared" si="19"/>
        <v>.</v>
      </c>
      <c r="X120" s="136" t="str">
        <f t="shared" si="20"/>
        <v>.</v>
      </c>
      <c r="Y120" t="str">
        <f t="shared" si="21"/>
        <v>.</v>
      </c>
      <c r="Z120" t="str">
        <f t="shared" si="22"/>
        <v>.</v>
      </c>
      <c r="AA120" s="283" t="str">
        <f t="shared" si="23"/>
        <v>.</v>
      </c>
      <c r="AC120" s="136" t="str">
        <f t="shared" si="24"/>
        <v>.</v>
      </c>
      <c r="AD120" s="136" t="str">
        <f t="shared" si="25"/>
        <v>.</v>
      </c>
      <c r="AE120" t="str">
        <f t="shared" si="26"/>
        <v>.</v>
      </c>
      <c r="AF120" t="str">
        <f t="shared" si="27"/>
        <v>.</v>
      </c>
      <c r="AG120" s="283" t="str">
        <f t="shared" si="28"/>
        <v>.</v>
      </c>
    </row>
    <row r="121" spans="1:33" x14ac:dyDescent="0.35">
      <c r="A121" s="311" t="s">
        <v>318</v>
      </c>
      <c r="B121" s="287" t="s">
        <v>314</v>
      </c>
      <c r="C121" s="289">
        <v>348</v>
      </c>
      <c r="D121" s="141" t="str">
        <f t="shared" si="17"/>
        <v>Shaftesbury B</v>
      </c>
      <c r="E121" s="141" t="str">
        <f t="shared" si="18"/>
        <v>Shaftesbury</v>
      </c>
      <c r="F121" s="301" t="s">
        <v>1010</v>
      </c>
      <c r="G121" s="127"/>
      <c r="H121" s="127"/>
      <c r="I121" s="127"/>
      <c r="J121" s="2">
        <v>116</v>
      </c>
      <c r="K121" s="295" t="s">
        <v>296</v>
      </c>
      <c r="L121" s="296" t="str">
        <f>Overallresults!$C$3</f>
        <v>St Albans</v>
      </c>
      <c r="M121" s="126"/>
      <c r="N121" s="2"/>
      <c r="O121" s="2"/>
      <c r="P121" s="2"/>
      <c r="Q121" s="2"/>
      <c r="R121" s="2"/>
      <c r="W121" s="136" t="str">
        <f t="shared" si="19"/>
        <v>.</v>
      </c>
      <c r="X121" s="136" t="str">
        <f t="shared" si="20"/>
        <v>.</v>
      </c>
      <c r="Y121" t="str">
        <f t="shared" si="21"/>
        <v>.</v>
      </c>
      <c r="Z121" t="str">
        <f t="shared" si="22"/>
        <v>.</v>
      </c>
      <c r="AA121" s="283" t="str">
        <f t="shared" si="23"/>
        <v>.</v>
      </c>
      <c r="AC121" s="136" t="str">
        <f t="shared" si="24"/>
        <v>.</v>
      </c>
      <c r="AD121" s="136" t="str">
        <f t="shared" si="25"/>
        <v>.</v>
      </c>
      <c r="AE121" t="str">
        <f t="shared" si="26"/>
        <v>.</v>
      </c>
      <c r="AF121" t="str">
        <f t="shared" si="27"/>
        <v>.</v>
      </c>
      <c r="AG121" s="283" t="str">
        <f t="shared" si="28"/>
        <v>.</v>
      </c>
    </row>
    <row r="122" spans="1:33" x14ac:dyDescent="0.35">
      <c r="A122" s="311" t="s">
        <v>318</v>
      </c>
      <c r="B122" s="287" t="s">
        <v>316</v>
      </c>
      <c r="C122" s="289">
        <v>347</v>
      </c>
      <c r="D122" s="141" t="str">
        <f t="shared" si="17"/>
        <v>Shaftesbury B</v>
      </c>
      <c r="E122" s="141" t="str">
        <f t="shared" si="18"/>
        <v>Shaftesbury</v>
      </c>
      <c r="F122" s="301" t="s">
        <v>1012</v>
      </c>
      <c r="G122" s="127"/>
      <c r="H122" s="127"/>
      <c r="I122" s="127"/>
      <c r="J122" s="2">
        <v>117</v>
      </c>
      <c r="K122" s="295" t="s">
        <v>296</v>
      </c>
      <c r="L122" s="296" t="str">
        <f>Overallresults!$C$3</f>
        <v>St Albans</v>
      </c>
      <c r="M122" s="126"/>
      <c r="N122" s="2"/>
      <c r="O122" s="2"/>
      <c r="P122" s="2"/>
      <c r="Q122" s="2"/>
      <c r="R122" s="2"/>
      <c r="W122" s="136" t="str">
        <f t="shared" si="19"/>
        <v>.</v>
      </c>
      <c r="X122" s="136" t="str">
        <f t="shared" si="20"/>
        <v>.</v>
      </c>
      <c r="Y122" t="str">
        <f t="shared" si="21"/>
        <v>.</v>
      </c>
      <c r="Z122" t="str">
        <f t="shared" si="22"/>
        <v>.</v>
      </c>
      <c r="AA122" s="283" t="str">
        <f t="shared" si="23"/>
        <v>.</v>
      </c>
      <c r="AC122" s="136" t="str">
        <f t="shared" si="24"/>
        <v>.</v>
      </c>
      <c r="AD122" s="136" t="str">
        <f t="shared" si="25"/>
        <v>.</v>
      </c>
      <c r="AE122" t="str">
        <f t="shared" si="26"/>
        <v>.</v>
      </c>
      <c r="AF122" t="str">
        <f t="shared" si="27"/>
        <v>.</v>
      </c>
      <c r="AG122" s="283" t="str">
        <f t="shared" si="28"/>
        <v>.</v>
      </c>
    </row>
    <row r="123" spans="1:33" x14ac:dyDescent="0.35">
      <c r="A123" s="311" t="s">
        <v>296</v>
      </c>
      <c r="B123" s="287" t="s">
        <v>296</v>
      </c>
      <c r="C123" s="289" t="s">
        <v>296</v>
      </c>
      <c r="D123" s="141" t="str">
        <f t="shared" si="17"/>
        <v>.</v>
      </c>
      <c r="E123" s="141" t="str">
        <f t="shared" si="18"/>
        <v>.</v>
      </c>
      <c r="F123" s="301" t="s">
        <v>296</v>
      </c>
      <c r="G123" s="127"/>
      <c r="H123" s="127"/>
      <c r="I123" s="127"/>
      <c r="J123" s="2">
        <v>118</v>
      </c>
      <c r="K123" s="295" t="s">
        <v>296</v>
      </c>
      <c r="L123" s="296" t="str">
        <f>Overallresults!$C$3</f>
        <v>St Albans</v>
      </c>
      <c r="M123" s="126"/>
      <c r="N123" s="2"/>
      <c r="O123" s="2"/>
      <c r="P123" s="2"/>
      <c r="Q123" s="2"/>
      <c r="R123" s="2"/>
      <c r="W123" s="136" t="str">
        <f t="shared" si="19"/>
        <v>.</v>
      </c>
      <c r="X123" s="136" t="str">
        <f t="shared" si="20"/>
        <v>.</v>
      </c>
      <c r="Y123" t="str">
        <f t="shared" si="21"/>
        <v>.</v>
      </c>
      <c r="Z123" t="str">
        <f t="shared" si="22"/>
        <v>.</v>
      </c>
      <c r="AA123" s="283" t="str">
        <f t="shared" si="23"/>
        <v>.</v>
      </c>
      <c r="AC123" s="136" t="str">
        <f t="shared" si="24"/>
        <v>.</v>
      </c>
      <c r="AD123" s="136" t="str">
        <f t="shared" si="25"/>
        <v>.</v>
      </c>
      <c r="AE123" t="str">
        <f t="shared" si="26"/>
        <v>.</v>
      </c>
      <c r="AF123" t="str">
        <f t="shared" si="27"/>
        <v>.</v>
      </c>
      <c r="AG123" s="283" t="str">
        <f t="shared" si="28"/>
        <v>.</v>
      </c>
    </row>
    <row r="124" spans="1:33" x14ac:dyDescent="0.35">
      <c r="A124" s="311" t="s">
        <v>296</v>
      </c>
      <c r="B124" s="287" t="s">
        <v>296</v>
      </c>
      <c r="C124" s="289" t="s">
        <v>296</v>
      </c>
      <c r="D124" s="141" t="str">
        <f t="shared" si="17"/>
        <v>.</v>
      </c>
      <c r="E124" s="141" t="str">
        <f t="shared" si="18"/>
        <v>.</v>
      </c>
      <c r="F124" s="301" t="s">
        <v>296</v>
      </c>
      <c r="G124" s="127"/>
      <c r="H124" s="127"/>
      <c r="I124" s="127"/>
      <c r="J124" s="2">
        <v>119</v>
      </c>
      <c r="K124" s="295" t="s">
        <v>296</v>
      </c>
      <c r="L124" s="296" t="str">
        <f>Overallresults!$C$3</f>
        <v>St Albans</v>
      </c>
      <c r="M124" s="126"/>
      <c r="N124" s="2"/>
      <c r="O124" s="2"/>
      <c r="P124" s="2"/>
      <c r="Q124" s="2"/>
      <c r="R124" s="2"/>
      <c r="W124" s="136" t="str">
        <f t="shared" si="19"/>
        <v>.</v>
      </c>
      <c r="X124" s="136" t="str">
        <f t="shared" si="20"/>
        <v>.</v>
      </c>
      <c r="Y124" t="str">
        <f t="shared" si="21"/>
        <v>.</v>
      </c>
      <c r="Z124" t="str">
        <f t="shared" si="22"/>
        <v>.</v>
      </c>
      <c r="AA124" s="283" t="str">
        <f t="shared" si="23"/>
        <v>.</v>
      </c>
      <c r="AC124" s="136" t="str">
        <f t="shared" si="24"/>
        <v>.</v>
      </c>
      <c r="AD124" s="136" t="str">
        <f t="shared" si="25"/>
        <v>.</v>
      </c>
      <c r="AE124" t="str">
        <f t="shared" si="26"/>
        <v>.</v>
      </c>
      <c r="AF124" t="str">
        <f t="shared" si="27"/>
        <v>.</v>
      </c>
      <c r="AG124" s="283" t="str">
        <f t="shared" si="28"/>
        <v>.</v>
      </c>
    </row>
    <row r="125" spans="1:33" x14ac:dyDescent="0.35">
      <c r="A125" s="311" t="s">
        <v>296</v>
      </c>
      <c r="B125" s="287" t="s">
        <v>296</v>
      </c>
      <c r="C125" s="289" t="s">
        <v>296</v>
      </c>
      <c r="D125" s="141" t="str">
        <f t="shared" si="17"/>
        <v>.</v>
      </c>
      <c r="E125" s="141" t="str">
        <f t="shared" si="18"/>
        <v>.</v>
      </c>
      <c r="F125" s="301" t="s">
        <v>296</v>
      </c>
      <c r="G125" s="127"/>
      <c r="H125" s="127"/>
      <c r="I125" s="127"/>
      <c r="J125" s="2">
        <v>120</v>
      </c>
      <c r="K125" s="295" t="s">
        <v>296</v>
      </c>
      <c r="L125" s="296" t="str">
        <f>Overallresults!$C$3</f>
        <v>St Albans</v>
      </c>
      <c r="M125" s="126"/>
      <c r="N125" s="2"/>
      <c r="O125" s="2"/>
      <c r="P125" s="2"/>
      <c r="Q125" s="2"/>
      <c r="R125" s="2"/>
      <c r="W125" s="136" t="str">
        <f t="shared" si="19"/>
        <v>.</v>
      </c>
      <c r="X125" s="136" t="str">
        <f t="shared" si="20"/>
        <v>.</v>
      </c>
      <c r="Y125" t="str">
        <f t="shared" si="21"/>
        <v>.</v>
      </c>
      <c r="Z125" t="str">
        <f t="shared" si="22"/>
        <v>.</v>
      </c>
      <c r="AA125" s="283" t="str">
        <f t="shared" si="23"/>
        <v>.</v>
      </c>
      <c r="AC125" s="136" t="str">
        <f t="shared" si="24"/>
        <v>.</v>
      </c>
      <c r="AD125" s="136" t="str">
        <f t="shared" si="25"/>
        <v>.</v>
      </c>
      <c r="AE125" t="str">
        <f t="shared" si="26"/>
        <v>.</v>
      </c>
      <c r="AF125" t="str">
        <f t="shared" si="27"/>
        <v>.</v>
      </c>
      <c r="AG125" s="283" t="str">
        <f t="shared" si="28"/>
        <v>.</v>
      </c>
    </row>
    <row r="126" spans="1:33" x14ac:dyDescent="0.35">
      <c r="A126" s="311" t="s">
        <v>296</v>
      </c>
      <c r="B126" s="287" t="s">
        <v>296</v>
      </c>
      <c r="C126" s="289" t="s">
        <v>296</v>
      </c>
      <c r="D126" s="141" t="str">
        <f t="shared" si="17"/>
        <v>.</v>
      </c>
      <c r="E126" s="141" t="str">
        <f t="shared" si="18"/>
        <v>.</v>
      </c>
      <c r="F126" s="301" t="s">
        <v>296</v>
      </c>
      <c r="G126" s="127"/>
      <c r="H126" s="127"/>
      <c r="I126" s="127"/>
      <c r="J126" s="2">
        <v>121</v>
      </c>
      <c r="K126" s="295" t="s">
        <v>296</v>
      </c>
      <c r="L126" s="296" t="str">
        <f>Overallresults!$C$3</f>
        <v>St Albans</v>
      </c>
      <c r="M126" s="126"/>
      <c r="N126" s="2"/>
      <c r="O126" s="2"/>
      <c r="P126" s="2"/>
      <c r="Q126" s="2"/>
      <c r="R126" s="2"/>
      <c r="W126" s="136" t="str">
        <f t="shared" si="19"/>
        <v>.</v>
      </c>
      <c r="X126" s="136" t="str">
        <f t="shared" si="20"/>
        <v>.</v>
      </c>
      <c r="Y126" t="str">
        <f t="shared" si="21"/>
        <v>.</v>
      </c>
      <c r="Z126" t="str">
        <f t="shared" si="22"/>
        <v>.</v>
      </c>
      <c r="AA126" s="283" t="str">
        <f t="shared" si="23"/>
        <v>.</v>
      </c>
      <c r="AC126" s="136" t="str">
        <f t="shared" si="24"/>
        <v>.</v>
      </c>
      <c r="AD126" s="136" t="str">
        <f t="shared" si="25"/>
        <v>.</v>
      </c>
      <c r="AE126" t="str">
        <f t="shared" si="26"/>
        <v>.</v>
      </c>
      <c r="AF126" t="str">
        <f t="shared" si="27"/>
        <v>.</v>
      </c>
      <c r="AG126" s="283" t="str">
        <f t="shared" si="28"/>
        <v>.</v>
      </c>
    </row>
    <row r="127" spans="1:33" x14ac:dyDescent="0.35">
      <c r="A127" s="311" t="s">
        <v>296</v>
      </c>
      <c r="B127" s="287" t="s">
        <v>296</v>
      </c>
      <c r="C127" s="289" t="s">
        <v>296</v>
      </c>
      <c r="D127" s="141" t="str">
        <f t="shared" si="17"/>
        <v>.</v>
      </c>
      <c r="E127" s="141" t="str">
        <f t="shared" si="18"/>
        <v>.</v>
      </c>
      <c r="F127" s="301" t="s">
        <v>296</v>
      </c>
      <c r="G127" s="127"/>
      <c r="H127" s="127"/>
      <c r="I127" s="127"/>
      <c r="J127" s="2">
        <v>122</v>
      </c>
      <c r="K127" s="295" t="s">
        <v>296</v>
      </c>
      <c r="L127" s="296" t="str">
        <f>Overallresults!$C$3</f>
        <v>St Albans</v>
      </c>
      <c r="M127" s="126"/>
      <c r="N127" s="2"/>
      <c r="O127" s="2"/>
      <c r="P127" s="2"/>
      <c r="Q127" s="2"/>
      <c r="R127" s="2"/>
      <c r="W127" s="136" t="str">
        <f t="shared" si="19"/>
        <v>.</v>
      </c>
      <c r="X127" s="136" t="str">
        <f t="shared" si="20"/>
        <v>.</v>
      </c>
      <c r="Y127" t="str">
        <f t="shared" si="21"/>
        <v>.</v>
      </c>
      <c r="Z127" t="str">
        <f t="shared" si="22"/>
        <v>.</v>
      </c>
      <c r="AA127" s="283" t="str">
        <f t="shared" si="23"/>
        <v>.</v>
      </c>
      <c r="AC127" s="136" t="str">
        <f t="shared" si="24"/>
        <v>.</v>
      </c>
      <c r="AD127" s="136" t="str">
        <f t="shared" si="25"/>
        <v>.</v>
      </c>
      <c r="AE127" t="str">
        <f t="shared" si="26"/>
        <v>.</v>
      </c>
      <c r="AF127" t="str">
        <f t="shared" si="27"/>
        <v>.</v>
      </c>
      <c r="AG127" s="283" t="str">
        <f t="shared" si="28"/>
        <v>.</v>
      </c>
    </row>
    <row r="128" spans="1:33" x14ac:dyDescent="0.35">
      <c r="A128" s="311" t="s">
        <v>296</v>
      </c>
      <c r="B128" s="287" t="s">
        <v>296</v>
      </c>
      <c r="C128" s="289" t="s">
        <v>296</v>
      </c>
      <c r="D128" s="141" t="str">
        <f t="shared" si="17"/>
        <v>.</v>
      </c>
      <c r="E128" s="141" t="str">
        <f t="shared" si="18"/>
        <v>.</v>
      </c>
      <c r="F128" s="301" t="s">
        <v>296</v>
      </c>
      <c r="G128" s="127"/>
      <c r="H128" s="127"/>
      <c r="I128" s="127"/>
      <c r="J128" s="2">
        <v>123</v>
      </c>
      <c r="K128" s="295" t="s">
        <v>296</v>
      </c>
      <c r="L128" s="296" t="str">
        <f>Overallresults!$C$3</f>
        <v>St Albans</v>
      </c>
      <c r="M128" s="126"/>
      <c r="N128" s="2"/>
      <c r="O128" s="2"/>
      <c r="P128" s="2"/>
      <c r="Q128" s="2"/>
      <c r="R128" s="2"/>
      <c r="W128" s="136" t="str">
        <f t="shared" si="19"/>
        <v>.</v>
      </c>
      <c r="X128" s="136" t="str">
        <f t="shared" si="20"/>
        <v>.</v>
      </c>
      <c r="Y128" t="str">
        <f t="shared" si="21"/>
        <v>.</v>
      </c>
      <c r="Z128" t="str">
        <f t="shared" si="22"/>
        <v>.</v>
      </c>
      <c r="AA128" s="283" t="str">
        <f t="shared" si="23"/>
        <v>.</v>
      </c>
      <c r="AC128" s="136" t="str">
        <f t="shared" si="24"/>
        <v>.</v>
      </c>
      <c r="AD128" s="136" t="str">
        <f t="shared" si="25"/>
        <v>.</v>
      </c>
      <c r="AE128" t="str">
        <f t="shared" si="26"/>
        <v>.</v>
      </c>
      <c r="AF128" t="str">
        <f t="shared" si="27"/>
        <v>.</v>
      </c>
      <c r="AG128" s="283" t="str">
        <f t="shared" si="28"/>
        <v>.</v>
      </c>
    </row>
    <row r="129" spans="1:33" x14ac:dyDescent="0.35">
      <c r="A129" s="311" t="s">
        <v>296</v>
      </c>
      <c r="B129" s="287" t="s">
        <v>296</v>
      </c>
      <c r="C129" s="289" t="s">
        <v>296</v>
      </c>
      <c r="D129" s="141" t="str">
        <f t="shared" si="17"/>
        <v>.</v>
      </c>
      <c r="E129" s="141" t="str">
        <f t="shared" si="18"/>
        <v>.</v>
      </c>
      <c r="F129" s="301" t="s">
        <v>296</v>
      </c>
      <c r="G129" s="127"/>
      <c r="H129" s="127"/>
      <c r="I129" s="127"/>
      <c r="J129" s="2">
        <v>124</v>
      </c>
      <c r="K129" s="295" t="s">
        <v>296</v>
      </c>
      <c r="L129" s="296" t="str">
        <f>Overallresults!$C$3</f>
        <v>St Albans</v>
      </c>
      <c r="M129" s="126"/>
      <c r="N129" s="2"/>
      <c r="O129" s="2"/>
      <c r="P129" s="2"/>
      <c r="Q129" s="2"/>
      <c r="R129" s="2"/>
      <c r="W129" s="136" t="str">
        <f t="shared" si="19"/>
        <v>.</v>
      </c>
      <c r="X129" s="136" t="str">
        <f t="shared" si="20"/>
        <v>.</v>
      </c>
      <c r="Y129" t="str">
        <f t="shared" si="21"/>
        <v>.</v>
      </c>
      <c r="Z129" t="str">
        <f t="shared" si="22"/>
        <v>.</v>
      </c>
      <c r="AA129" s="283" t="str">
        <f t="shared" si="23"/>
        <v>.</v>
      </c>
      <c r="AC129" s="136" t="str">
        <f t="shared" si="24"/>
        <v>.</v>
      </c>
      <c r="AD129" s="136" t="str">
        <f t="shared" si="25"/>
        <v>.</v>
      </c>
      <c r="AE129" t="str">
        <f t="shared" si="26"/>
        <v>.</v>
      </c>
      <c r="AF129" t="str">
        <f t="shared" si="27"/>
        <v>.</v>
      </c>
      <c r="AG129" s="283" t="str">
        <f t="shared" si="28"/>
        <v>.</v>
      </c>
    </row>
    <row r="130" spans="1:33" x14ac:dyDescent="0.35">
      <c r="A130" s="311" t="s">
        <v>296</v>
      </c>
      <c r="B130" s="287" t="s">
        <v>296</v>
      </c>
      <c r="C130" s="289" t="s">
        <v>296</v>
      </c>
      <c r="D130" s="141" t="str">
        <f t="shared" si="17"/>
        <v>.</v>
      </c>
      <c r="E130" s="141" t="str">
        <f t="shared" si="18"/>
        <v>.</v>
      </c>
      <c r="F130" s="301" t="s">
        <v>296</v>
      </c>
      <c r="G130" s="127"/>
      <c r="H130" s="127"/>
      <c r="I130" s="127"/>
      <c r="J130" s="2">
        <v>125</v>
      </c>
      <c r="K130" s="295" t="s">
        <v>504</v>
      </c>
      <c r="L130" s="296" t="str">
        <f>Overallresults!$C$3</f>
        <v>St Albans</v>
      </c>
      <c r="M130" s="126"/>
      <c r="N130" s="2"/>
      <c r="O130" s="2"/>
      <c r="P130" s="2"/>
      <c r="Q130" s="2"/>
      <c r="R130" s="2"/>
      <c r="W130" s="136" t="str">
        <f t="shared" si="19"/>
        <v>.</v>
      </c>
      <c r="X130" s="136" t="str">
        <f t="shared" si="20"/>
        <v>.</v>
      </c>
      <c r="Y130" t="str">
        <f t="shared" si="21"/>
        <v>.</v>
      </c>
      <c r="Z130" t="str">
        <f t="shared" si="22"/>
        <v>.</v>
      </c>
      <c r="AA130" s="283" t="str">
        <f t="shared" si="23"/>
        <v>.</v>
      </c>
      <c r="AC130" s="136" t="str">
        <f t="shared" si="24"/>
        <v>.</v>
      </c>
      <c r="AD130" s="136" t="str">
        <f t="shared" si="25"/>
        <v>.</v>
      </c>
      <c r="AE130" t="str">
        <f t="shared" si="26"/>
        <v>.</v>
      </c>
      <c r="AF130" t="str">
        <f t="shared" si="27"/>
        <v>.</v>
      </c>
      <c r="AG130" s="283" t="str">
        <f t="shared" si="28"/>
        <v>.</v>
      </c>
    </row>
    <row r="131" spans="1:33" x14ac:dyDescent="0.35">
      <c r="A131" s="311" t="s">
        <v>296</v>
      </c>
      <c r="B131" s="287" t="s">
        <v>296</v>
      </c>
      <c r="C131" s="289" t="s">
        <v>296</v>
      </c>
      <c r="D131" s="141" t="str">
        <f t="shared" si="17"/>
        <v>.</v>
      </c>
      <c r="E131" s="141" t="str">
        <f t="shared" si="18"/>
        <v>.</v>
      </c>
      <c r="F131" s="301" t="s">
        <v>296</v>
      </c>
      <c r="G131" s="127"/>
      <c r="H131" s="127"/>
      <c r="I131" s="127"/>
      <c r="J131" s="2">
        <v>126</v>
      </c>
      <c r="K131" s="295" t="s">
        <v>478</v>
      </c>
      <c r="L131" s="296" t="str">
        <f>Overallresults!$C$3</f>
        <v>St Albans</v>
      </c>
      <c r="M131" s="126"/>
      <c r="N131" s="2"/>
      <c r="O131" s="2"/>
      <c r="P131" s="2"/>
      <c r="Q131" s="2"/>
      <c r="R131" s="2"/>
      <c r="W131" s="136" t="str">
        <f t="shared" si="19"/>
        <v>.</v>
      </c>
      <c r="X131" s="136" t="str">
        <f t="shared" si="20"/>
        <v>.</v>
      </c>
      <c r="Y131" t="str">
        <f t="shared" si="21"/>
        <v>.</v>
      </c>
      <c r="Z131" t="str">
        <f t="shared" si="22"/>
        <v>.</v>
      </c>
      <c r="AA131" s="283" t="str">
        <f t="shared" si="23"/>
        <v>.</v>
      </c>
      <c r="AC131" s="136" t="str">
        <f t="shared" si="24"/>
        <v>.</v>
      </c>
      <c r="AD131" s="136" t="str">
        <f t="shared" si="25"/>
        <v>.</v>
      </c>
      <c r="AE131" t="str">
        <f t="shared" si="26"/>
        <v>.</v>
      </c>
      <c r="AF131" t="str">
        <f t="shared" si="27"/>
        <v>.</v>
      </c>
      <c r="AG131" s="283" t="str">
        <f t="shared" si="28"/>
        <v>.</v>
      </c>
    </row>
    <row r="132" spans="1:33" x14ac:dyDescent="0.35">
      <c r="A132" s="311" t="s">
        <v>296</v>
      </c>
      <c r="B132" s="287" t="s">
        <v>296</v>
      </c>
      <c r="C132" s="289" t="s">
        <v>296</v>
      </c>
      <c r="D132" s="141" t="str">
        <f t="shared" si="17"/>
        <v>.</v>
      </c>
      <c r="E132" s="141" t="str">
        <f t="shared" si="18"/>
        <v>.</v>
      </c>
      <c r="F132" s="301" t="s">
        <v>296</v>
      </c>
      <c r="G132" s="127"/>
      <c r="H132" s="127"/>
      <c r="I132" s="127"/>
      <c r="J132" s="2">
        <v>127</v>
      </c>
      <c r="K132" s="295" t="s">
        <v>485</v>
      </c>
      <c r="L132" s="296" t="str">
        <f>Overallresults!$C$3</f>
        <v>St Albans</v>
      </c>
      <c r="M132" s="126"/>
      <c r="N132" s="2"/>
      <c r="O132" s="2"/>
      <c r="P132" s="2"/>
      <c r="Q132" s="2"/>
      <c r="R132" s="2"/>
      <c r="W132" s="136" t="str">
        <f t="shared" si="19"/>
        <v>.</v>
      </c>
      <c r="X132" s="136" t="str">
        <f t="shared" si="20"/>
        <v>.</v>
      </c>
      <c r="Y132" t="str">
        <f t="shared" si="21"/>
        <v>.</v>
      </c>
      <c r="Z132" t="str">
        <f t="shared" si="22"/>
        <v>.</v>
      </c>
      <c r="AA132" s="283" t="str">
        <f t="shared" si="23"/>
        <v>.</v>
      </c>
      <c r="AC132" s="136" t="str">
        <f t="shared" si="24"/>
        <v>.</v>
      </c>
      <c r="AD132" s="136" t="str">
        <f t="shared" si="25"/>
        <v>.</v>
      </c>
      <c r="AE132" t="str">
        <f t="shared" si="26"/>
        <v>.</v>
      </c>
      <c r="AF132" t="str">
        <f t="shared" si="27"/>
        <v>.</v>
      </c>
      <c r="AG132" s="283" t="str">
        <f t="shared" si="28"/>
        <v>.</v>
      </c>
    </row>
    <row r="133" spans="1:33" x14ac:dyDescent="0.35">
      <c r="A133" s="311" t="s">
        <v>296</v>
      </c>
      <c r="B133" s="287" t="s">
        <v>296</v>
      </c>
      <c r="C133" s="289" t="s">
        <v>296</v>
      </c>
      <c r="D133" s="141" t="str">
        <f t="shared" ref="D133:D196" si="29">VLOOKUP($C133,$J$6:$M$506,2,TRUE)</f>
        <v>.</v>
      </c>
      <c r="E133" s="141" t="str">
        <f t="shared" ref="E133:E196" si="30">VLOOKUP($C133,$J$6:$M$506,3,TRUE)</f>
        <v>.</v>
      </c>
      <c r="F133" s="301" t="s">
        <v>296</v>
      </c>
      <c r="G133" s="127"/>
      <c r="H133" s="127"/>
      <c r="I133" s="127"/>
      <c r="J133" s="2">
        <v>128</v>
      </c>
      <c r="K133" s="295" t="s">
        <v>505</v>
      </c>
      <c r="L133" s="296" t="str">
        <f>Overallresults!$C$3</f>
        <v>St Albans</v>
      </c>
      <c r="M133" s="126"/>
      <c r="N133" s="2"/>
      <c r="O133" s="2"/>
      <c r="P133" s="2"/>
      <c r="Q133" s="2"/>
      <c r="R133" s="2"/>
      <c r="W133" s="136" t="str">
        <f t="shared" si="19"/>
        <v>.</v>
      </c>
      <c r="X133" s="136" t="str">
        <f t="shared" si="20"/>
        <v>.</v>
      </c>
      <c r="Y133" t="str">
        <f t="shared" si="21"/>
        <v>.</v>
      </c>
      <c r="Z133" t="str">
        <f t="shared" si="22"/>
        <v>.</v>
      </c>
      <c r="AA133" s="283" t="str">
        <f t="shared" si="23"/>
        <v>.</v>
      </c>
      <c r="AC133" s="136" t="str">
        <f t="shared" si="24"/>
        <v>.</v>
      </c>
      <c r="AD133" s="136" t="str">
        <f t="shared" si="25"/>
        <v>.</v>
      </c>
      <c r="AE133" t="str">
        <f t="shared" si="26"/>
        <v>.</v>
      </c>
      <c r="AF133" t="str">
        <f t="shared" si="27"/>
        <v>.</v>
      </c>
      <c r="AG133" s="283" t="str">
        <f t="shared" si="28"/>
        <v>.</v>
      </c>
    </row>
    <row r="134" spans="1:33" x14ac:dyDescent="0.35">
      <c r="A134" s="311" t="s">
        <v>296</v>
      </c>
      <c r="B134" s="287" t="s">
        <v>296</v>
      </c>
      <c r="C134" s="289" t="s">
        <v>296</v>
      </c>
      <c r="D134" s="141" t="str">
        <f t="shared" si="29"/>
        <v>.</v>
      </c>
      <c r="E134" s="141" t="str">
        <f t="shared" si="30"/>
        <v>.</v>
      </c>
      <c r="F134" s="301" t="s">
        <v>296</v>
      </c>
      <c r="G134" s="127"/>
      <c r="H134" s="127"/>
      <c r="I134" s="127"/>
      <c r="J134" s="2">
        <v>129</v>
      </c>
      <c r="K134" s="334" t="s">
        <v>480</v>
      </c>
      <c r="L134" s="296" t="str">
        <f>Overallresults!$C$3</f>
        <v>St Albans</v>
      </c>
      <c r="M134" s="126"/>
      <c r="N134" s="2"/>
      <c r="O134" s="2"/>
      <c r="P134" s="2"/>
      <c r="Q134" s="2"/>
      <c r="R134" s="2"/>
      <c r="W134" s="136" t="str">
        <f t="shared" si="19"/>
        <v>.</v>
      </c>
      <c r="X134" s="136" t="str">
        <f t="shared" si="20"/>
        <v>.</v>
      </c>
      <c r="Y134" t="str">
        <f t="shared" si="21"/>
        <v>.</v>
      </c>
      <c r="Z134" t="str">
        <f t="shared" si="22"/>
        <v>.</v>
      </c>
      <c r="AA134" s="283" t="str">
        <f t="shared" si="23"/>
        <v>.</v>
      </c>
      <c r="AC134" s="136" t="str">
        <f t="shared" si="24"/>
        <v>.</v>
      </c>
      <c r="AD134" s="136" t="str">
        <f t="shared" si="25"/>
        <v>.</v>
      </c>
      <c r="AE134" t="str">
        <f t="shared" si="26"/>
        <v>.</v>
      </c>
      <c r="AF134" t="str">
        <f t="shared" si="27"/>
        <v>.</v>
      </c>
      <c r="AG134" s="283" t="str">
        <f t="shared" si="28"/>
        <v>.</v>
      </c>
    </row>
    <row r="135" spans="1:33" x14ac:dyDescent="0.35">
      <c r="A135" s="311" t="s">
        <v>296</v>
      </c>
      <c r="B135" s="287" t="s">
        <v>296</v>
      </c>
      <c r="C135" s="289" t="s">
        <v>296</v>
      </c>
      <c r="D135" s="141" t="str">
        <f t="shared" si="29"/>
        <v>.</v>
      </c>
      <c r="E135" s="141" t="str">
        <f t="shared" si="30"/>
        <v>.</v>
      </c>
      <c r="F135" s="301" t="s">
        <v>296</v>
      </c>
      <c r="G135" s="127"/>
      <c r="H135" s="127"/>
      <c r="I135" s="127"/>
      <c r="J135" s="2">
        <v>130</v>
      </c>
      <c r="K135" s="295" t="s">
        <v>474</v>
      </c>
      <c r="L135" s="296" t="str">
        <f>Overallresults!$C$3</f>
        <v>St Albans</v>
      </c>
      <c r="M135" s="126"/>
      <c r="N135" s="2"/>
      <c r="O135" s="2"/>
      <c r="P135" s="2"/>
      <c r="Q135" s="2"/>
      <c r="R135" s="2"/>
      <c r="W135" s="136" t="str">
        <f t="shared" si="19"/>
        <v>.</v>
      </c>
      <c r="X135" s="136" t="str">
        <f t="shared" si="20"/>
        <v>.</v>
      </c>
      <c r="Y135" t="str">
        <f t="shared" si="21"/>
        <v>.</v>
      </c>
      <c r="Z135" t="str">
        <f t="shared" si="22"/>
        <v>.</v>
      </c>
      <c r="AA135" s="283" t="str">
        <f t="shared" si="23"/>
        <v>.</v>
      </c>
      <c r="AC135" s="136" t="str">
        <f t="shared" si="24"/>
        <v>.</v>
      </c>
      <c r="AD135" s="136" t="str">
        <f t="shared" si="25"/>
        <v>.</v>
      </c>
      <c r="AE135" t="str">
        <f t="shared" si="26"/>
        <v>.</v>
      </c>
      <c r="AF135" t="str">
        <f t="shared" si="27"/>
        <v>.</v>
      </c>
      <c r="AG135" s="283" t="str">
        <f t="shared" si="28"/>
        <v>.</v>
      </c>
    </row>
    <row r="136" spans="1:33" x14ac:dyDescent="0.35">
      <c r="A136" s="311" t="s">
        <v>296</v>
      </c>
      <c r="B136" s="287" t="s">
        <v>296</v>
      </c>
      <c r="C136" s="289" t="s">
        <v>296</v>
      </c>
      <c r="D136" s="141" t="str">
        <f t="shared" si="29"/>
        <v>.</v>
      </c>
      <c r="E136" s="141" t="str">
        <f t="shared" si="30"/>
        <v>.</v>
      </c>
      <c r="F136" s="301" t="s">
        <v>296</v>
      </c>
      <c r="G136" s="127"/>
      <c r="H136" s="127"/>
      <c r="I136" s="127"/>
      <c r="J136" s="2">
        <v>131</v>
      </c>
      <c r="K136" s="295" t="s">
        <v>506</v>
      </c>
      <c r="L136" s="296" t="str">
        <f>Overallresults!$C$3</f>
        <v>St Albans</v>
      </c>
      <c r="M136" s="126"/>
      <c r="N136" s="2"/>
      <c r="O136" s="2"/>
      <c r="P136" s="2"/>
      <c r="Q136" s="2"/>
      <c r="R136" s="2"/>
      <c r="W136" s="136" t="str">
        <f t="shared" si="19"/>
        <v>.</v>
      </c>
      <c r="X136" s="136" t="str">
        <f t="shared" si="20"/>
        <v>.</v>
      </c>
      <c r="Y136" t="str">
        <f t="shared" si="21"/>
        <v>.</v>
      </c>
      <c r="Z136" t="str">
        <f t="shared" si="22"/>
        <v>.</v>
      </c>
      <c r="AA136" s="283" t="str">
        <f t="shared" si="23"/>
        <v>.</v>
      </c>
      <c r="AC136" s="136" t="str">
        <f t="shared" si="24"/>
        <v>.</v>
      </c>
      <c r="AD136" s="136" t="str">
        <f t="shared" si="25"/>
        <v>.</v>
      </c>
      <c r="AE136" t="str">
        <f t="shared" si="26"/>
        <v>.</v>
      </c>
      <c r="AF136" t="str">
        <f t="shared" si="27"/>
        <v>.</v>
      </c>
      <c r="AG136" s="283" t="str">
        <f t="shared" si="28"/>
        <v>.</v>
      </c>
    </row>
    <row r="137" spans="1:33" x14ac:dyDescent="0.35">
      <c r="A137" s="311" t="s">
        <v>296</v>
      </c>
      <c r="B137" s="287" t="s">
        <v>296</v>
      </c>
      <c r="C137" s="289" t="s">
        <v>296</v>
      </c>
      <c r="D137" s="141" t="str">
        <f t="shared" si="29"/>
        <v>.</v>
      </c>
      <c r="E137" s="141" t="str">
        <f t="shared" si="30"/>
        <v>.</v>
      </c>
      <c r="F137" s="301" t="s">
        <v>296</v>
      </c>
      <c r="G137" s="127"/>
      <c r="H137" s="127"/>
      <c r="I137" s="127"/>
      <c r="J137" s="2">
        <v>132</v>
      </c>
      <c r="K137" s="295" t="s">
        <v>491</v>
      </c>
      <c r="L137" s="296" t="str">
        <f>Overallresults!$C$3</f>
        <v>St Albans</v>
      </c>
      <c r="M137" s="126"/>
      <c r="N137" s="2"/>
      <c r="O137" s="2"/>
      <c r="P137" s="2"/>
      <c r="Q137" s="2"/>
      <c r="R137" s="2"/>
      <c r="W137" s="136" t="str">
        <f t="shared" si="19"/>
        <v>.</v>
      </c>
      <c r="X137" s="136" t="str">
        <f t="shared" si="20"/>
        <v>.</v>
      </c>
      <c r="Y137" t="str">
        <f t="shared" si="21"/>
        <v>.</v>
      </c>
      <c r="Z137" t="str">
        <f t="shared" si="22"/>
        <v>.</v>
      </c>
      <c r="AA137" s="283" t="str">
        <f t="shared" si="23"/>
        <v>.</v>
      </c>
      <c r="AC137" s="136" t="str">
        <f t="shared" si="24"/>
        <v>.</v>
      </c>
      <c r="AD137" s="136" t="str">
        <f t="shared" si="25"/>
        <v>.</v>
      </c>
      <c r="AE137" t="str">
        <f t="shared" si="26"/>
        <v>.</v>
      </c>
      <c r="AF137" t="str">
        <f t="shared" si="27"/>
        <v>.</v>
      </c>
      <c r="AG137" s="283" t="str">
        <f t="shared" si="28"/>
        <v>.</v>
      </c>
    </row>
    <row r="138" spans="1:33" x14ac:dyDescent="0.35">
      <c r="A138" s="311" t="s">
        <v>296</v>
      </c>
      <c r="B138" s="287" t="s">
        <v>296</v>
      </c>
      <c r="C138" s="289" t="s">
        <v>296</v>
      </c>
      <c r="D138" s="141" t="str">
        <f t="shared" si="29"/>
        <v>.</v>
      </c>
      <c r="E138" s="141" t="str">
        <f t="shared" si="30"/>
        <v>.</v>
      </c>
      <c r="F138" s="301" t="s">
        <v>296</v>
      </c>
      <c r="G138" s="127"/>
      <c r="H138" s="127"/>
      <c r="I138" s="127"/>
      <c r="J138" s="2">
        <v>133</v>
      </c>
      <c r="K138" s="295" t="s">
        <v>507</v>
      </c>
      <c r="L138" s="296" t="str">
        <f>Overallresults!$C$3</f>
        <v>St Albans</v>
      </c>
      <c r="M138" s="126"/>
      <c r="N138" s="2"/>
      <c r="O138" s="2"/>
      <c r="P138" s="2"/>
      <c r="Q138" s="2"/>
      <c r="R138" s="2"/>
      <c r="W138" s="136" t="str">
        <f t="shared" si="19"/>
        <v>.</v>
      </c>
      <c r="X138" s="136" t="str">
        <f t="shared" si="20"/>
        <v>.</v>
      </c>
      <c r="Y138" t="str">
        <f t="shared" si="21"/>
        <v>.</v>
      </c>
      <c r="Z138" t="str">
        <f t="shared" si="22"/>
        <v>.</v>
      </c>
      <c r="AA138" s="283" t="str">
        <f t="shared" si="23"/>
        <v>.</v>
      </c>
      <c r="AC138" s="136" t="str">
        <f t="shared" si="24"/>
        <v>.</v>
      </c>
      <c r="AD138" s="136" t="str">
        <f t="shared" si="25"/>
        <v>.</v>
      </c>
      <c r="AE138" t="str">
        <f t="shared" si="26"/>
        <v>.</v>
      </c>
      <c r="AF138" t="str">
        <f t="shared" si="27"/>
        <v>.</v>
      </c>
      <c r="AG138" s="283" t="str">
        <f t="shared" si="28"/>
        <v>.</v>
      </c>
    </row>
    <row r="139" spans="1:33" x14ac:dyDescent="0.35">
      <c r="A139" s="311" t="s">
        <v>296</v>
      </c>
      <c r="B139" s="287" t="s">
        <v>296</v>
      </c>
      <c r="C139" s="289" t="s">
        <v>296</v>
      </c>
      <c r="D139" s="141" t="str">
        <f t="shared" si="29"/>
        <v>.</v>
      </c>
      <c r="E139" s="141" t="str">
        <f t="shared" si="30"/>
        <v>.</v>
      </c>
      <c r="F139" s="301" t="s">
        <v>296</v>
      </c>
      <c r="G139" s="127"/>
      <c r="H139" s="127"/>
      <c r="I139" s="127"/>
      <c r="J139" s="2">
        <v>134</v>
      </c>
      <c r="K139" s="295" t="s">
        <v>508</v>
      </c>
      <c r="L139" s="296" t="str">
        <f>Overallresults!$C$3</f>
        <v>St Albans</v>
      </c>
      <c r="M139" s="126"/>
      <c r="N139" s="2"/>
      <c r="O139" s="2"/>
      <c r="P139" s="2"/>
      <c r="Q139" s="2"/>
      <c r="R139" s="2"/>
      <c r="W139" s="136" t="str">
        <f t="shared" si="19"/>
        <v>.</v>
      </c>
      <c r="X139" s="136" t="str">
        <f t="shared" si="20"/>
        <v>.</v>
      </c>
      <c r="Y139" t="str">
        <f t="shared" si="21"/>
        <v>.</v>
      </c>
      <c r="Z139" t="str">
        <f t="shared" si="22"/>
        <v>.</v>
      </c>
      <c r="AA139" s="283" t="str">
        <f t="shared" si="23"/>
        <v>.</v>
      </c>
      <c r="AC139" s="136" t="str">
        <f t="shared" si="24"/>
        <v>.</v>
      </c>
      <c r="AD139" s="136" t="str">
        <f t="shared" si="25"/>
        <v>.</v>
      </c>
      <c r="AE139" t="str">
        <f t="shared" si="26"/>
        <v>.</v>
      </c>
      <c r="AF139" t="str">
        <f t="shared" si="27"/>
        <v>.</v>
      </c>
      <c r="AG139" s="283" t="str">
        <f t="shared" si="28"/>
        <v>.</v>
      </c>
    </row>
    <row r="140" spans="1:33" x14ac:dyDescent="0.35">
      <c r="A140" s="311" t="s">
        <v>296</v>
      </c>
      <c r="B140" s="287" t="s">
        <v>296</v>
      </c>
      <c r="C140" s="289" t="s">
        <v>296</v>
      </c>
      <c r="D140" s="141" t="str">
        <f t="shared" si="29"/>
        <v>.</v>
      </c>
      <c r="E140" s="141" t="str">
        <f t="shared" si="30"/>
        <v>.</v>
      </c>
      <c r="F140" s="301" t="s">
        <v>296</v>
      </c>
      <c r="G140" s="127"/>
      <c r="H140" s="127"/>
      <c r="I140" s="127"/>
      <c r="J140" s="2">
        <v>135</v>
      </c>
      <c r="K140" s="295" t="s">
        <v>498</v>
      </c>
      <c r="L140" s="296" t="str">
        <f>Overallresults!$C$3</f>
        <v>St Albans</v>
      </c>
      <c r="M140" s="126"/>
      <c r="N140" s="2"/>
      <c r="O140" s="2"/>
      <c r="P140" s="2"/>
      <c r="Q140" s="2"/>
      <c r="R140" s="2"/>
      <c r="W140" s="136" t="str">
        <f t="shared" si="19"/>
        <v>.</v>
      </c>
      <c r="X140" s="136" t="str">
        <f t="shared" si="20"/>
        <v>.</v>
      </c>
      <c r="Y140" t="str">
        <f t="shared" si="21"/>
        <v>.</v>
      </c>
      <c r="Z140" t="str">
        <f t="shared" si="22"/>
        <v>.</v>
      </c>
      <c r="AA140" s="283" t="str">
        <f t="shared" si="23"/>
        <v>.</v>
      </c>
      <c r="AC140" s="136" t="str">
        <f t="shared" si="24"/>
        <v>.</v>
      </c>
      <c r="AD140" s="136" t="str">
        <f t="shared" si="25"/>
        <v>.</v>
      </c>
      <c r="AE140" t="str">
        <f t="shared" si="26"/>
        <v>.</v>
      </c>
      <c r="AF140" t="str">
        <f t="shared" si="27"/>
        <v>.</v>
      </c>
      <c r="AG140" s="283" t="str">
        <f t="shared" si="28"/>
        <v>.</v>
      </c>
    </row>
    <row r="141" spans="1:33" x14ac:dyDescent="0.35">
      <c r="A141" s="311" t="s">
        <v>296</v>
      </c>
      <c r="B141" s="287" t="s">
        <v>296</v>
      </c>
      <c r="C141" s="289" t="s">
        <v>296</v>
      </c>
      <c r="D141" s="141" t="str">
        <f t="shared" si="29"/>
        <v>.</v>
      </c>
      <c r="E141" s="141" t="str">
        <f t="shared" si="30"/>
        <v>.</v>
      </c>
      <c r="F141" s="301" t="s">
        <v>296</v>
      </c>
      <c r="G141" s="127"/>
      <c r="H141" s="127"/>
      <c r="I141" s="127"/>
      <c r="J141" s="2">
        <v>136</v>
      </c>
      <c r="K141" s="295" t="s">
        <v>509</v>
      </c>
      <c r="L141" s="296" t="str">
        <f>Overallresults!$C$3</f>
        <v>St Albans</v>
      </c>
      <c r="M141" s="126"/>
      <c r="N141" s="2"/>
      <c r="O141" s="2"/>
      <c r="P141" s="2"/>
      <c r="Q141" s="2"/>
      <c r="R141" s="2"/>
      <c r="W141" s="136" t="str">
        <f t="shared" ref="W141:W146" si="31">$A203</f>
        <v>.</v>
      </c>
      <c r="X141" s="136" t="str">
        <f t="shared" ref="X141:X146" si="32">$B203</f>
        <v>.</v>
      </c>
      <c r="Y141" t="str">
        <f t="shared" ref="Y141:Y146" si="33">$D203</f>
        <v>.</v>
      </c>
      <c r="Z141" t="str">
        <f t="shared" ref="Z141:Z146" si="34">$E203</f>
        <v>.</v>
      </c>
      <c r="AA141" s="283" t="str">
        <f t="shared" ref="AA141:AA146" si="35">$F203</f>
        <v>.</v>
      </c>
      <c r="AC141" s="136" t="str">
        <f t="shared" ref="AC141:AC146" si="36">$A274</f>
        <v>.</v>
      </c>
      <c r="AD141" s="136" t="str">
        <f t="shared" ref="AD141:AD146" si="37">$B274</f>
        <v>.</v>
      </c>
      <c r="AE141" t="str">
        <f t="shared" ref="AE141:AE146" si="38">$D274</f>
        <v>.</v>
      </c>
      <c r="AF141" t="str">
        <f t="shared" ref="AF141:AF146" si="39">$E274</f>
        <v>.</v>
      </c>
      <c r="AG141" s="283" t="str">
        <f t="shared" ref="AG141:AG146" si="40">$F274</f>
        <v>.</v>
      </c>
    </row>
    <row r="142" spans="1:33" x14ac:dyDescent="0.35">
      <c r="A142" s="311" t="s">
        <v>296</v>
      </c>
      <c r="B142" s="287" t="s">
        <v>296</v>
      </c>
      <c r="C142" s="289" t="s">
        <v>296</v>
      </c>
      <c r="D142" s="141" t="str">
        <f t="shared" si="29"/>
        <v>.</v>
      </c>
      <c r="E142" s="141" t="str">
        <f t="shared" si="30"/>
        <v>.</v>
      </c>
      <c r="F142" s="301" t="s">
        <v>296</v>
      </c>
      <c r="G142" s="127"/>
      <c r="H142" s="127"/>
      <c r="I142" s="127"/>
      <c r="J142" s="2">
        <v>137</v>
      </c>
      <c r="K142" s="295" t="s">
        <v>510</v>
      </c>
      <c r="L142" s="296" t="str">
        <f>Overallresults!$C$3</f>
        <v>St Albans</v>
      </c>
      <c r="M142" s="126"/>
      <c r="N142" s="2"/>
      <c r="O142" s="2"/>
      <c r="P142" s="2"/>
      <c r="Q142" s="2"/>
      <c r="R142" s="2"/>
      <c r="W142" s="136" t="str">
        <f t="shared" si="31"/>
        <v>.</v>
      </c>
      <c r="X142" s="136" t="str">
        <f t="shared" si="32"/>
        <v>.</v>
      </c>
      <c r="Y142" t="str">
        <f t="shared" si="33"/>
        <v>.</v>
      </c>
      <c r="Z142" t="str">
        <f t="shared" si="34"/>
        <v>.</v>
      </c>
      <c r="AA142" s="283" t="str">
        <f t="shared" si="35"/>
        <v>.</v>
      </c>
      <c r="AC142" s="136" t="str">
        <f t="shared" si="36"/>
        <v>.</v>
      </c>
      <c r="AD142" s="136" t="str">
        <f t="shared" si="37"/>
        <v>.</v>
      </c>
      <c r="AE142" t="str">
        <f t="shared" si="38"/>
        <v>.</v>
      </c>
      <c r="AF142" t="str">
        <f t="shared" si="39"/>
        <v>.</v>
      </c>
      <c r="AG142" s="283" t="str">
        <f t="shared" si="40"/>
        <v>.</v>
      </c>
    </row>
    <row r="143" spans="1:33" x14ac:dyDescent="0.35">
      <c r="A143" s="311" t="s">
        <v>296</v>
      </c>
      <c r="B143" s="287" t="s">
        <v>296</v>
      </c>
      <c r="C143" s="289" t="s">
        <v>296</v>
      </c>
      <c r="D143" s="141" t="str">
        <f t="shared" si="29"/>
        <v>.</v>
      </c>
      <c r="E143" s="141" t="str">
        <f t="shared" si="30"/>
        <v>.</v>
      </c>
      <c r="F143" s="301" t="s">
        <v>296</v>
      </c>
      <c r="G143" s="127"/>
      <c r="H143" s="127"/>
      <c r="I143" s="127"/>
      <c r="J143" s="2">
        <v>138</v>
      </c>
      <c r="K143" s="295" t="s">
        <v>496</v>
      </c>
      <c r="L143" s="296" t="str">
        <f>Overallresults!$C$3</f>
        <v>St Albans</v>
      </c>
      <c r="M143" s="126"/>
      <c r="N143" s="2"/>
      <c r="O143" s="2"/>
      <c r="P143" s="2"/>
      <c r="Q143" s="2"/>
      <c r="R143" s="2"/>
      <c r="W143" s="136" t="str">
        <f t="shared" si="31"/>
        <v>.</v>
      </c>
      <c r="X143" s="136" t="str">
        <f t="shared" si="32"/>
        <v>.</v>
      </c>
      <c r="Y143" t="str">
        <f t="shared" si="33"/>
        <v>.</v>
      </c>
      <c r="Z143" t="str">
        <f t="shared" si="34"/>
        <v>.</v>
      </c>
      <c r="AA143" s="283" t="str">
        <f t="shared" si="35"/>
        <v>.</v>
      </c>
      <c r="AC143" s="136" t="str">
        <f t="shared" si="36"/>
        <v>.</v>
      </c>
      <c r="AD143" s="136" t="str">
        <f t="shared" si="37"/>
        <v>.</v>
      </c>
      <c r="AE143" t="str">
        <f t="shared" si="38"/>
        <v>.</v>
      </c>
      <c r="AF143" t="str">
        <f t="shared" si="39"/>
        <v>.</v>
      </c>
      <c r="AG143" s="283" t="str">
        <f t="shared" si="40"/>
        <v>.</v>
      </c>
    </row>
    <row r="144" spans="1:33" x14ac:dyDescent="0.35">
      <c r="A144" s="311" t="s">
        <v>296</v>
      </c>
      <c r="B144" s="287" t="s">
        <v>296</v>
      </c>
      <c r="C144" s="289" t="s">
        <v>296</v>
      </c>
      <c r="D144" s="141" t="str">
        <f t="shared" si="29"/>
        <v>.</v>
      </c>
      <c r="E144" s="141" t="str">
        <f t="shared" si="30"/>
        <v>.</v>
      </c>
      <c r="F144" s="301" t="s">
        <v>296</v>
      </c>
      <c r="G144" s="127"/>
      <c r="H144" s="127"/>
      <c r="I144" s="127"/>
      <c r="J144" s="2">
        <v>139</v>
      </c>
      <c r="K144" s="295" t="s">
        <v>495</v>
      </c>
      <c r="L144" s="296" t="str">
        <f>Overallresults!$C$3</f>
        <v>St Albans</v>
      </c>
      <c r="M144" s="126"/>
      <c r="N144" s="2"/>
      <c r="O144" s="2"/>
      <c r="P144" s="2"/>
      <c r="Q144" s="2"/>
      <c r="R144" s="2"/>
      <c r="W144" s="136" t="str">
        <f t="shared" si="31"/>
        <v>.</v>
      </c>
      <c r="X144" s="136" t="str">
        <f t="shared" si="32"/>
        <v>.</v>
      </c>
      <c r="Y144" t="str">
        <f t="shared" si="33"/>
        <v>.</v>
      </c>
      <c r="Z144" t="str">
        <f t="shared" si="34"/>
        <v>.</v>
      </c>
      <c r="AA144" s="283" t="str">
        <f t="shared" si="35"/>
        <v>.</v>
      </c>
      <c r="AC144" s="136" t="str">
        <f t="shared" si="36"/>
        <v>.</v>
      </c>
      <c r="AD144" s="136" t="str">
        <f t="shared" si="37"/>
        <v>.</v>
      </c>
      <c r="AE144" t="str">
        <f t="shared" si="38"/>
        <v>.</v>
      </c>
      <c r="AF144" t="str">
        <f t="shared" si="39"/>
        <v>.</v>
      </c>
      <c r="AG144" s="283" t="str">
        <f t="shared" si="40"/>
        <v>.</v>
      </c>
    </row>
    <row r="145" spans="1:33" x14ac:dyDescent="0.35">
      <c r="A145" s="311" t="s">
        <v>296</v>
      </c>
      <c r="B145" s="287" t="s">
        <v>296</v>
      </c>
      <c r="C145" s="289" t="s">
        <v>296</v>
      </c>
      <c r="D145" s="141" t="str">
        <f t="shared" si="29"/>
        <v>.</v>
      </c>
      <c r="E145" s="141" t="str">
        <f t="shared" si="30"/>
        <v>.</v>
      </c>
      <c r="F145" s="301" t="s">
        <v>296</v>
      </c>
      <c r="G145" s="127"/>
      <c r="H145" s="127"/>
      <c r="I145" s="127"/>
      <c r="J145" s="2">
        <v>140</v>
      </c>
      <c r="K145" s="295" t="s">
        <v>511</v>
      </c>
      <c r="L145" s="296" t="str">
        <f>Overallresults!$C$3</f>
        <v>St Albans</v>
      </c>
      <c r="M145" s="126"/>
      <c r="N145" s="2"/>
      <c r="O145" s="2"/>
      <c r="P145" s="2"/>
      <c r="Q145" s="2"/>
      <c r="R145" s="2"/>
      <c r="W145" s="136" t="str">
        <f t="shared" si="31"/>
        <v>.</v>
      </c>
      <c r="X145" s="136" t="str">
        <f t="shared" si="32"/>
        <v>.</v>
      </c>
      <c r="Y145" t="str">
        <f t="shared" si="33"/>
        <v>.</v>
      </c>
      <c r="Z145" t="str">
        <f t="shared" si="34"/>
        <v>.</v>
      </c>
      <c r="AA145" s="283" t="str">
        <f t="shared" si="35"/>
        <v>.</v>
      </c>
      <c r="AC145" s="136" t="str">
        <f t="shared" si="36"/>
        <v>.</v>
      </c>
      <c r="AD145" s="136" t="str">
        <f t="shared" si="37"/>
        <v>.</v>
      </c>
      <c r="AE145" t="str">
        <f t="shared" si="38"/>
        <v>.</v>
      </c>
      <c r="AF145" t="str">
        <f t="shared" si="39"/>
        <v>.</v>
      </c>
      <c r="AG145" s="283" t="str">
        <f t="shared" si="40"/>
        <v>.</v>
      </c>
    </row>
    <row r="146" spans="1:33" x14ac:dyDescent="0.35">
      <c r="A146" s="311" t="s">
        <v>296</v>
      </c>
      <c r="B146" s="287" t="s">
        <v>296</v>
      </c>
      <c r="C146" s="289" t="s">
        <v>296</v>
      </c>
      <c r="D146" s="141" t="str">
        <f t="shared" si="29"/>
        <v>.</v>
      </c>
      <c r="E146" s="141" t="str">
        <f t="shared" si="30"/>
        <v>.</v>
      </c>
      <c r="F146" s="301" t="s">
        <v>296</v>
      </c>
      <c r="G146" s="127"/>
      <c r="H146" s="127"/>
      <c r="I146" s="127"/>
      <c r="J146" s="2">
        <v>141</v>
      </c>
      <c r="K146" s="295" t="s">
        <v>472</v>
      </c>
      <c r="L146" s="296" t="str">
        <f>Overallresults!$C$3</f>
        <v>St Albans</v>
      </c>
      <c r="M146" s="126"/>
      <c r="N146" s="2"/>
      <c r="O146" s="2"/>
      <c r="P146" s="2"/>
      <c r="Q146" s="2"/>
      <c r="R146" s="2"/>
      <c r="W146" s="136" t="str">
        <f t="shared" si="31"/>
        <v>.</v>
      </c>
      <c r="X146" s="136" t="str">
        <f t="shared" si="32"/>
        <v>.</v>
      </c>
      <c r="Y146" t="str">
        <f t="shared" si="33"/>
        <v>.</v>
      </c>
      <c r="Z146" t="str">
        <f t="shared" si="34"/>
        <v>.</v>
      </c>
      <c r="AA146" s="283" t="str">
        <f t="shared" si="35"/>
        <v>.</v>
      </c>
      <c r="AC146" s="136" t="str">
        <f t="shared" si="36"/>
        <v>.</v>
      </c>
      <c r="AD146" s="136" t="str">
        <f t="shared" si="37"/>
        <v>.</v>
      </c>
      <c r="AE146" t="str">
        <f t="shared" si="38"/>
        <v>.</v>
      </c>
      <c r="AF146" t="str">
        <f t="shared" si="39"/>
        <v>.</v>
      </c>
      <c r="AG146" s="283" t="str">
        <f t="shared" si="40"/>
        <v>.</v>
      </c>
    </row>
    <row r="147" spans="1:33" x14ac:dyDescent="0.35">
      <c r="A147" s="311" t="s">
        <v>296</v>
      </c>
      <c r="B147" s="287" t="s">
        <v>296</v>
      </c>
      <c r="C147" s="289" t="s">
        <v>296</v>
      </c>
      <c r="D147" s="141" t="str">
        <f t="shared" si="29"/>
        <v>.</v>
      </c>
      <c r="E147" s="141" t="str">
        <f t="shared" si="30"/>
        <v>.</v>
      </c>
      <c r="F147" s="301" t="s">
        <v>296</v>
      </c>
      <c r="G147" s="127"/>
      <c r="H147" s="127"/>
      <c r="I147" s="127"/>
      <c r="J147" s="2">
        <v>142</v>
      </c>
      <c r="K147" s="295" t="s">
        <v>296</v>
      </c>
      <c r="L147" s="296" t="str">
        <f>Overallresults!$C$3</f>
        <v>St Albans</v>
      </c>
      <c r="M147" s="126"/>
      <c r="N147" s="2"/>
      <c r="O147" s="2"/>
      <c r="P147" s="2"/>
      <c r="Q147" s="2"/>
      <c r="R147" s="2"/>
    </row>
    <row r="148" spans="1:33" x14ac:dyDescent="0.35">
      <c r="A148" s="311" t="s">
        <v>296</v>
      </c>
      <c r="B148" s="287" t="s">
        <v>296</v>
      </c>
      <c r="C148" s="289" t="s">
        <v>296</v>
      </c>
      <c r="D148" s="141" t="str">
        <f t="shared" si="29"/>
        <v>.</v>
      </c>
      <c r="E148" s="141" t="str">
        <f t="shared" si="30"/>
        <v>.</v>
      </c>
      <c r="F148" s="301" t="s">
        <v>296</v>
      </c>
      <c r="G148" s="127"/>
      <c r="H148" s="127"/>
      <c r="I148" s="127"/>
      <c r="J148" s="2">
        <v>143</v>
      </c>
      <c r="K148" s="295" t="s">
        <v>296</v>
      </c>
      <c r="L148" s="296" t="str">
        <f>Overallresults!$C$3</f>
        <v>St Albans</v>
      </c>
      <c r="M148" s="126"/>
      <c r="N148" s="2"/>
      <c r="O148" s="2"/>
      <c r="P148" s="2"/>
      <c r="Q148" s="2"/>
      <c r="R148" s="2"/>
      <c r="W148" s="346" t="s">
        <v>395</v>
      </c>
      <c r="X148" s="346"/>
      <c r="Y148" s="346"/>
      <c r="Z148" s="346"/>
      <c r="AA148" s="346"/>
      <c r="AB148" s="284" t="s">
        <v>396</v>
      </c>
      <c r="AC148" s="347" t="str">
        <f>D2</f>
        <v>Watford</v>
      </c>
      <c r="AD148" s="347"/>
      <c r="AE148" s="285" t="s">
        <v>16</v>
      </c>
      <c r="AF148" s="286">
        <f>E2</f>
        <v>44451</v>
      </c>
    </row>
    <row r="149" spans="1:33" x14ac:dyDescent="0.35">
      <c r="A149" s="311" t="s">
        <v>296</v>
      </c>
      <c r="B149" s="287" t="s">
        <v>296</v>
      </c>
      <c r="C149" s="289" t="s">
        <v>296</v>
      </c>
      <c r="D149" s="141" t="str">
        <f t="shared" si="29"/>
        <v>.</v>
      </c>
      <c r="E149" s="141" t="str">
        <f t="shared" si="30"/>
        <v>.</v>
      </c>
      <c r="F149" s="301" t="s">
        <v>296</v>
      </c>
      <c r="G149" s="127"/>
      <c r="H149" s="127"/>
      <c r="I149" s="127"/>
      <c r="J149" s="2">
        <v>144</v>
      </c>
      <c r="K149" s="295" t="s">
        <v>296</v>
      </c>
      <c r="L149" s="296" t="str">
        <f>Overallresults!$C$3</f>
        <v>St Albans</v>
      </c>
      <c r="M149" s="126"/>
      <c r="N149" s="2"/>
      <c r="O149" s="2"/>
      <c r="P149" s="2"/>
      <c r="Q149" s="2"/>
      <c r="R149" s="2"/>
    </row>
    <row r="150" spans="1:33" x14ac:dyDescent="0.35">
      <c r="A150" s="311" t="s">
        <v>296</v>
      </c>
      <c r="B150" s="287" t="s">
        <v>296</v>
      </c>
      <c r="C150" s="289" t="s">
        <v>296</v>
      </c>
      <c r="D150" s="141" t="str">
        <f t="shared" si="29"/>
        <v>.</v>
      </c>
      <c r="E150" s="141" t="str">
        <f t="shared" si="30"/>
        <v>.</v>
      </c>
      <c r="F150" s="301" t="s">
        <v>296</v>
      </c>
      <c r="G150" s="127"/>
      <c r="H150" s="127"/>
      <c r="I150" s="127"/>
      <c r="J150" s="2">
        <v>145</v>
      </c>
      <c r="K150" s="295" t="s">
        <v>296</v>
      </c>
      <c r="L150" s="296" t="str">
        <f>Overallresults!$C$3</f>
        <v>St Albans</v>
      </c>
      <c r="M150" s="126"/>
      <c r="N150" s="2"/>
      <c r="O150" s="2"/>
      <c r="P150" s="2"/>
      <c r="Q150" s="2"/>
      <c r="R150" s="2"/>
      <c r="W150" s="136" t="s">
        <v>291</v>
      </c>
      <c r="X150" s="136" t="s">
        <v>292</v>
      </c>
      <c r="Y150" t="s">
        <v>294</v>
      </c>
      <c r="Z150" t="s">
        <v>244</v>
      </c>
      <c r="AA150" s="283" t="s">
        <v>397</v>
      </c>
      <c r="AC150" s="136" t="s">
        <v>291</v>
      </c>
      <c r="AD150" s="136" t="s">
        <v>292</v>
      </c>
      <c r="AE150" t="s">
        <v>294</v>
      </c>
      <c r="AF150" t="s">
        <v>244</v>
      </c>
      <c r="AG150" s="283" t="s">
        <v>397</v>
      </c>
    </row>
    <row r="151" spans="1:33" x14ac:dyDescent="0.35">
      <c r="A151" s="311" t="s">
        <v>296</v>
      </c>
      <c r="B151" s="287" t="s">
        <v>296</v>
      </c>
      <c r="C151" s="289" t="s">
        <v>296</v>
      </c>
      <c r="D151" s="141" t="str">
        <f t="shared" si="29"/>
        <v>.</v>
      </c>
      <c r="E151" s="141" t="str">
        <f t="shared" si="30"/>
        <v>.</v>
      </c>
      <c r="F151" s="301" t="s">
        <v>296</v>
      </c>
      <c r="G151" s="127"/>
      <c r="H151" s="127"/>
      <c r="I151" s="127"/>
      <c r="J151" s="2">
        <v>146</v>
      </c>
      <c r="K151" s="295" t="s">
        <v>296</v>
      </c>
      <c r="L151" s="296" t="str">
        <f>Overallresults!$C$3</f>
        <v>St Albans</v>
      </c>
      <c r="M151" s="126"/>
      <c r="N151" s="2"/>
      <c r="O151" s="2"/>
      <c r="P151" s="2"/>
      <c r="Q151" s="2"/>
      <c r="R151" s="2"/>
      <c r="W151" s="136" t="str">
        <f>$A280</f>
        <v>.</v>
      </c>
      <c r="X151" s="136" t="str">
        <f>$B280</f>
        <v>.</v>
      </c>
      <c r="Y151" t="str">
        <f>$D280</f>
        <v>.</v>
      </c>
      <c r="Z151" t="str">
        <f>$E280</f>
        <v>.</v>
      </c>
      <c r="AA151" s="283" t="str">
        <f>$F280</f>
        <v>.</v>
      </c>
      <c r="AC151" s="136" t="str">
        <f>$A350</f>
        <v>.</v>
      </c>
      <c r="AD151" s="136" t="str">
        <f>$B350</f>
        <v>.</v>
      </c>
      <c r="AE151" t="str">
        <f>$D350</f>
        <v>.</v>
      </c>
      <c r="AF151" t="str">
        <f>$E350</f>
        <v>.</v>
      </c>
      <c r="AG151" s="283" t="str">
        <f>$F350</f>
        <v>.</v>
      </c>
    </row>
    <row r="152" spans="1:33" x14ac:dyDescent="0.35">
      <c r="A152" s="311" t="s">
        <v>296</v>
      </c>
      <c r="B152" s="287" t="s">
        <v>296</v>
      </c>
      <c r="C152" s="289" t="s">
        <v>296</v>
      </c>
      <c r="D152" s="141" t="str">
        <f t="shared" si="29"/>
        <v>.</v>
      </c>
      <c r="E152" s="141" t="str">
        <f t="shared" si="30"/>
        <v>.</v>
      </c>
      <c r="F152" s="301" t="s">
        <v>296</v>
      </c>
      <c r="G152" s="127"/>
      <c r="H152" s="127"/>
      <c r="I152" s="127"/>
      <c r="J152" s="2">
        <v>147</v>
      </c>
      <c r="K152" s="295" t="s">
        <v>296</v>
      </c>
      <c r="L152" s="296" t="str">
        <f>Overallresults!$C$3</f>
        <v>St Albans</v>
      </c>
      <c r="M152" s="126"/>
      <c r="N152" s="2"/>
      <c r="O152" s="2"/>
      <c r="P152" s="2"/>
      <c r="Q152" s="2"/>
      <c r="R152" s="2"/>
      <c r="W152" s="136" t="str">
        <f t="shared" ref="W152:W215" si="41">$A281</f>
        <v>.</v>
      </c>
      <c r="X152" s="136" t="str">
        <f t="shared" ref="X152:X215" si="42">$B281</f>
        <v>.</v>
      </c>
      <c r="Y152" t="str">
        <f t="shared" ref="Y152:Y215" si="43">$D281</f>
        <v>.</v>
      </c>
      <c r="Z152" t="str">
        <f t="shared" ref="Z152:Z215" si="44">$E281</f>
        <v>.</v>
      </c>
      <c r="AA152" s="283" t="str">
        <f t="shared" ref="AA152:AA215" si="45">$F281</f>
        <v>.</v>
      </c>
      <c r="AC152" s="136" t="str">
        <f t="shared" ref="AC152:AC201" si="46">$A351</f>
        <v>.</v>
      </c>
      <c r="AD152" s="136" t="str">
        <f t="shared" ref="AD152:AD201" si="47">$B351</f>
        <v>.</v>
      </c>
      <c r="AE152" t="str">
        <f t="shared" ref="AE152:AE201" si="48">$D351</f>
        <v>.</v>
      </c>
      <c r="AF152" t="str">
        <f t="shared" ref="AF152:AF201" si="49">$E351</f>
        <v>.</v>
      </c>
      <c r="AG152" s="283" t="str">
        <f t="shared" ref="AG152:AG201" si="50">$F351</f>
        <v>.</v>
      </c>
    </row>
    <row r="153" spans="1:33" x14ac:dyDescent="0.35">
      <c r="A153" s="311" t="s">
        <v>296</v>
      </c>
      <c r="B153" s="287" t="s">
        <v>296</v>
      </c>
      <c r="C153" s="289" t="s">
        <v>296</v>
      </c>
      <c r="D153" s="141" t="str">
        <f t="shared" si="29"/>
        <v>.</v>
      </c>
      <c r="E153" s="141" t="str">
        <f t="shared" si="30"/>
        <v>.</v>
      </c>
      <c r="F153" s="301" t="s">
        <v>296</v>
      </c>
      <c r="G153" s="127"/>
      <c r="H153" s="127"/>
      <c r="I153" s="127"/>
      <c r="J153" s="2">
        <v>148</v>
      </c>
      <c r="K153" s="295" t="s">
        <v>296</v>
      </c>
      <c r="L153" s="296" t="str">
        <f>Overallresults!$C$3</f>
        <v>St Albans</v>
      </c>
      <c r="M153" s="126"/>
      <c r="N153" s="2"/>
      <c r="O153" s="2"/>
      <c r="P153" s="2"/>
      <c r="Q153" s="2"/>
      <c r="R153" s="2"/>
      <c r="W153" s="136" t="str">
        <f t="shared" si="41"/>
        <v>.</v>
      </c>
      <c r="X153" s="136" t="str">
        <f t="shared" si="42"/>
        <v>.</v>
      </c>
      <c r="Y153" t="str">
        <f t="shared" si="43"/>
        <v>.</v>
      </c>
      <c r="Z153" t="str">
        <f t="shared" si="44"/>
        <v>.</v>
      </c>
      <c r="AA153" s="283" t="str">
        <f t="shared" si="45"/>
        <v>.</v>
      </c>
      <c r="AC153" s="136" t="str">
        <f t="shared" si="46"/>
        <v>.</v>
      </c>
      <c r="AD153" s="136" t="str">
        <f t="shared" si="47"/>
        <v>.</v>
      </c>
      <c r="AE153" t="str">
        <f t="shared" si="48"/>
        <v>.</v>
      </c>
      <c r="AF153" t="str">
        <f t="shared" si="49"/>
        <v>.</v>
      </c>
      <c r="AG153" s="283" t="str">
        <f t="shared" si="50"/>
        <v>.</v>
      </c>
    </row>
    <row r="154" spans="1:33" x14ac:dyDescent="0.35">
      <c r="A154" s="311" t="s">
        <v>296</v>
      </c>
      <c r="B154" s="287" t="s">
        <v>296</v>
      </c>
      <c r="C154" s="289" t="s">
        <v>296</v>
      </c>
      <c r="D154" s="141" t="str">
        <f t="shared" si="29"/>
        <v>.</v>
      </c>
      <c r="E154" s="141" t="str">
        <f t="shared" si="30"/>
        <v>.</v>
      </c>
      <c r="F154" s="301" t="s">
        <v>296</v>
      </c>
      <c r="G154" s="127"/>
      <c r="H154" s="127"/>
      <c r="I154" s="127"/>
      <c r="J154" s="2">
        <v>149</v>
      </c>
      <c r="K154" s="295" t="s">
        <v>296</v>
      </c>
      <c r="L154" s="296" t="str">
        <f>Overallresults!$C$3</f>
        <v>St Albans</v>
      </c>
      <c r="M154" s="126"/>
      <c r="N154" s="2"/>
      <c r="O154" s="2"/>
      <c r="P154" s="2"/>
      <c r="Q154" s="2"/>
      <c r="R154" s="2"/>
      <c r="W154" s="136" t="str">
        <f t="shared" si="41"/>
        <v>.</v>
      </c>
      <c r="X154" s="136" t="str">
        <f t="shared" si="42"/>
        <v>.</v>
      </c>
      <c r="Y154" t="str">
        <f t="shared" si="43"/>
        <v>.</v>
      </c>
      <c r="Z154" t="str">
        <f t="shared" si="44"/>
        <v>.</v>
      </c>
      <c r="AA154" s="283" t="str">
        <f t="shared" si="45"/>
        <v>.</v>
      </c>
      <c r="AC154" s="136" t="str">
        <f t="shared" si="46"/>
        <v>.</v>
      </c>
      <c r="AD154" s="136" t="str">
        <f t="shared" si="47"/>
        <v>.</v>
      </c>
      <c r="AE154" t="str">
        <f t="shared" si="48"/>
        <v>.</v>
      </c>
      <c r="AF154" t="str">
        <f t="shared" si="49"/>
        <v>.</v>
      </c>
      <c r="AG154" s="283" t="str">
        <f t="shared" si="50"/>
        <v>.</v>
      </c>
    </row>
    <row r="155" spans="1:33" x14ac:dyDescent="0.35">
      <c r="A155" s="311" t="s">
        <v>296</v>
      </c>
      <c r="B155" s="287" t="s">
        <v>296</v>
      </c>
      <c r="C155" s="289" t="s">
        <v>296</v>
      </c>
      <c r="D155" s="141" t="str">
        <f t="shared" si="29"/>
        <v>.</v>
      </c>
      <c r="E155" s="141" t="str">
        <f t="shared" si="30"/>
        <v>.</v>
      </c>
      <c r="F155" s="301" t="s">
        <v>296</v>
      </c>
      <c r="G155" s="127"/>
      <c r="H155" s="127"/>
      <c r="I155" s="127"/>
      <c r="J155" s="2">
        <v>150</v>
      </c>
      <c r="K155" s="295" t="s">
        <v>296</v>
      </c>
      <c r="L155" s="296" t="str">
        <f>Overallresults!$C$4</f>
        <v>Watford</v>
      </c>
      <c r="M155" s="126"/>
      <c r="N155" s="2"/>
      <c r="O155" s="2"/>
      <c r="P155" s="2"/>
      <c r="Q155" s="2"/>
      <c r="R155" s="2"/>
      <c r="W155" s="136" t="str">
        <f t="shared" si="41"/>
        <v>.</v>
      </c>
      <c r="X155" s="136" t="str">
        <f t="shared" si="42"/>
        <v>.</v>
      </c>
      <c r="Y155" t="str">
        <f t="shared" si="43"/>
        <v>.</v>
      </c>
      <c r="Z155" t="str">
        <f t="shared" si="44"/>
        <v>.</v>
      </c>
      <c r="AA155" s="283" t="str">
        <f t="shared" si="45"/>
        <v>.</v>
      </c>
      <c r="AC155" s="136" t="str">
        <f t="shared" si="46"/>
        <v>.</v>
      </c>
      <c r="AD155" s="136" t="str">
        <f t="shared" si="47"/>
        <v>.</v>
      </c>
      <c r="AE155" t="str">
        <f t="shared" si="48"/>
        <v>.</v>
      </c>
      <c r="AF155" t="str">
        <f t="shared" si="49"/>
        <v>.</v>
      </c>
      <c r="AG155" s="283" t="str">
        <f t="shared" si="50"/>
        <v>.</v>
      </c>
    </row>
    <row r="156" spans="1:33" x14ac:dyDescent="0.35">
      <c r="A156" s="311" t="s">
        <v>296</v>
      </c>
      <c r="B156" s="287" t="s">
        <v>296</v>
      </c>
      <c r="C156" s="289" t="s">
        <v>296</v>
      </c>
      <c r="D156" s="141" t="str">
        <f t="shared" si="29"/>
        <v>.</v>
      </c>
      <c r="E156" s="141" t="str">
        <f t="shared" si="30"/>
        <v>.</v>
      </c>
      <c r="F156" s="301" t="s">
        <v>296</v>
      </c>
      <c r="G156" s="127"/>
      <c r="H156" s="127"/>
      <c r="I156" s="127"/>
      <c r="J156" s="2">
        <v>151</v>
      </c>
      <c r="K156" s="295" t="s">
        <v>545</v>
      </c>
      <c r="L156" s="296" t="str">
        <f>Overallresults!$C$4</f>
        <v>Watford</v>
      </c>
      <c r="M156" s="126"/>
      <c r="N156" s="2"/>
      <c r="O156" s="2"/>
      <c r="P156" s="2"/>
      <c r="Q156" s="2"/>
      <c r="R156" s="2"/>
      <c r="W156" s="136" t="str">
        <f t="shared" si="41"/>
        <v>.</v>
      </c>
      <c r="X156" s="136" t="str">
        <f t="shared" si="42"/>
        <v>.</v>
      </c>
      <c r="Y156" t="str">
        <f t="shared" si="43"/>
        <v>.</v>
      </c>
      <c r="Z156" t="str">
        <f t="shared" si="44"/>
        <v>.</v>
      </c>
      <c r="AA156" s="283" t="str">
        <f t="shared" si="45"/>
        <v>.</v>
      </c>
      <c r="AC156" s="136" t="str">
        <f t="shared" si="46"/>
        <v>.</v>
      </c>
      <c r="AD156" s="136" t="str">
        <f t="shared" si="47"/>
        <v>.</v>
      </c>
      <c r="AE156" t="str">
        <f t="shared" si="48"/>
        <v>.</v>
      </c>
      <c r="AF156" t="str">
        <f t="shared" si="49"/>
        <v>.</v>
      </c>
      <c r="AG156" s="283" t="str">
        <f t="shared" si="50"/>
        <v>.</v>
      </c>
    </row>
    <row r="157" spans="1:33" x14ac:dyDescent="0.35">
      <c r="A157" s="311" t="s">
        <v>296</v>
      </c>
      <c r="B157" s="287" t="s">
        <v>296</v>
      </c>
      <c r="C157" s="289" t="s">
        <v>296</v>
      </c>
      <c r="D157" s="141" t="str">
        <f t="shared" si="29"/>
        <v>.</v>
      </c>
      <c r="E157" s="141" t="str">
        <f t="shared" si="30"/>
        <v>.</v>
      </c>
      <c r="F157" s="301" t="s">
        <v>296</v>
      </c>
      <c r="G157" s="127"/>
      <c r="H157" s="127"/>
      <c r="I157" s="127"/>
      <c r="J157" s="2">
        <v>152</v>
      </c>
      <c r="K157" s="295" t="s">
        <v>546</v>
      </c>
      <c r="L157" s="296" t="str">
        <f>Overallresults!$C$4</f>
        <v>Watford</v>
      </c>
      <c r="M157" s="126"/>
      <c r="N157" s="2"/>
      <c r="O157" s="2"/>
      <c r="P157" s="2"/>
      <c r="Q157" s="2"/>
      <c r="R157" s="2"/>
      <c r="W157" s="136" t="str">
        <f t="shared" si="41"/>
        <v>.</v>
      </c>
      <c r="X157" s="136" t="str">
        <f t="shared" si="42"/>
        <v>.</v>
      </c>
      <c r="Y157" t="str">
        <f t="shared" si="43"/>
        <v>.</v>
      </c>
      <c r="Z157" t="str">
        <f t="shared" si="44"/>
        <v>.</v>
      </c>
      <c r="AA157" s="283" t="str">
        <f t="shared" si="45"/>
        <v>.</v>
      </c>
      <c r="AC157" s="136" t="str">
        <f t="shared" si="46"/>
        <v>.</v>
      </c>
      <c r="AD157" s="136" t="str">
        <f t="shared" si="47"/>
        <v>.</v>
      </c>
      <c r="AE157" t="str">
        <f t="shared" si="48"/>
        <v>.</v>
      </c>
      <c r="AF157" t="str">
        <f t="shared" si="49"/>
        <v>.</v>
      </c>
      <c r="AG157" s="283" t="str">
        <f t="shared" si="50"/>
        <v>.</v>
      </c>
    </row>
    <row r="158" spans="1:33" x14ac:dyDescent="0.35">
      <c r="A158" s="311" t="s">
        <v>296</v>
      </c>
      <c r="B158" s="287" t="s">
        <v>296</v>
      </c>
      <c r="C158" s="289" t="s">
        <v>296</v>
      </c>
      <c r="D158" s="141" t="str">
        <f t="shared" si="29"/>
        <v>.</v>
      </c>
      <c r="E158" s="141" t="str">
        <f t="shared" si="30"/>
        <v>.</v>
      </c>
      <c r="F158" s="301" t="s">
        <v>296</v>
      </c>
      <c r="G158" s="127"/>
      <c r="H158" s="127"/>
      <c r="I158" s="127"/>
      <c r="J158" s="2">
        <v>153</v>
      </c>
      <c r="K158" s="295" t="s">
        <v>296</v>
      </c>
      <c r="L158" s="296" t="str">
        <f>Overallresults!$C$4</f>
        <v>Watford</v>
      </c>
      <c r="M158" s="126"/>
      <c r="N158" s="2"/>
      <c r="O158" s="2"/>
      <c r="P158" s="2"/>
      <c r="Q158" s="2"/>
      <c r="R158" s="2"/>
      <c r="W158" s="136" t="str">
        <f t="shared" si="41"/>
        <v>.</v>
      </c>
      <c r="X158" s="136" t="str">
        <f t="shared" si="42"/>
        <v>.</v>
      </c>
      <c r="Y158" t="str">
        <f t="shared" si="43"/>
        <v>.</v>
      </c>
      <c r="Z158" t="str">
        <f t="shared" si="44"/>
        <v>.</v>
      </c>
      <c r="AA158" s="283" t="str">
        <f t="shared" si="45"/>
        <v>.</v>
      </c>
      <c r="AC158" s="136" t="str">
        <f t="shared" si="46"/>
        <v>.</v>
      </c>
      <c r="AD158" s="136" t="str">
        <f t="shared" si="47"/>
        <v>.</v>
      </c>
      <c r="AE158" t="str">
        <f t="shared" si="48"/>
        <v>.</v>
      </c>
      <c r="AF158" t="str">
        <f t="shared" si="49"/>
        <v>.</v>
      </c>
      <c r="AG158" s="283" t="str">
        <f t="shared" si="50"/>
        <v>.</v>
      </c>
    </row>
    <row r="159" spans="1:33" x14ac:dyDescent="0.35">
      <c r="A159" s="311" t="s">
        <v>296</v>
      </c>
      <c r="B159" s="287" t="s">
        <v>296</v>
      </c>
      <c r="C159" s="289" t="s">
        <v>296</v>
      </c>
      <c r="D159" s="141" t="str">
        <f t="shared" si="29"/>
        <v>.</v>
      </c>
      <c r="E159" s="141" t="str">
        <f t="shared" si="30"/>
        <v>.</v>
      </c>
      <c r="F159" s="301" t="s">
        <v>296</v>
      </c>
      <c r="G159" s="127"/>
      <c r="H159" s="127"/>
      <c r="I159" s="127"/>
      <c r="J159" s="2">
        <v>154</v>
      </c>
      <c r="K159" s="295" t="s">
        <v>547</v>
      </c>
      <c r="L159" s="296" t="str">
        <f>Overallresults!$C$4</f>
        <v>Watford</v>
      </c>
      <c r="M159" s="126"/>
      <c r="N159" s="2"/>
      <c r="O159" s="2"/>
      <c r="P159" s="2"/>
      <c r="Q159" s="2"/>
      <c r="R159" s="2"/>
      <c r="W159" s="136" t="str">
        <f t="shared" si="41"/>
        <v>.</v>
      </c>
      <c r="X159" s="136" t="str">
        <f t="shared" si="42"/>
        <v>.</v>
      </c>
      <c r="Y159" t="str">
        <f t="shared" si="43"/>
        <v>.</v>
      </c>
      <c r="Z159" t="str">
        <f t="shared" si="44"/>
        <v>.</v>
      </c>
      <c r="AA159" s="283" t="str">
        <f t="shared" si="45"/>
        <v>.</v>
      </c>
      <c r="AC159" s="136" t="str">
        <f t="shared" si="46"/>
        <v>.</v>
      </c>
      <c r="AD159" s="136" t="str">
        <f t="shared" si="47"/>
        <v>.</v>
      </c>
      <c r="AE159" t="str">
        <f t="shared" si="48"/>
        <v>.</v>
      </c>
      <c r="AF159" t="str">
        <f t="shared" si="49"/>
        <v>.</v>
      </c>
      <c r="AG159" s="283" t="str">
        <f t="shared" si="50"/>
        <v>.</v>
      </c>
    </row>
    <row r="160" spans="1:33" x14ac:dyDescent="0.35">
      <c r="A160" s="311" t="s">
        <v>296</v>
      </c>
      <c r="B160" s="287" t="s">
        <v>296</v>
      </c>
      <c r="C160" s="289" t="s">
        <v>296</v>
      </c>
      <c r="D160" s="141" t="str">
        <f t="shared" si="29"/>
        <v>.</v>
      </c>
      <c r="E160" s="141" t="str">
        <f t="shared" si="30"/>
        <v>.</v>
      </c>
      <c r="F160" s="301" t="s">
        <v>296</v>
      </c>
      <c r="G160" s="127"/>
      <c r="H160" s="127"/>
      <c r="I160" s="127"/>
      <c r="J160" s="2">
        <v>155</v>
      </c>
      <c r="K160" s="295" t="s">
        <v>548</v>
      </c>
      <c r="L160" s="296" t="str">
        <f>Overallresults!$C$4</f>
        <v>Watford</v>
      </c>
      <c r="M160" s="126"/>
      <c r="N160" s="2"/>
      <c r="O160" s="2"/>
      <c r="P160" s="2"/>
      <c r="Q160" s="2"/>
      <c r="R160" s="2"/>
      <c r="W160" s="136" t="str">
        <f t="shared" si="41"/>
        <v>.</v>
      </c>
      <c r="X160" s="136" t="str">
        <f t="shared" si="42"/>
        <v>.</v>
      </c>
      <c r="Y160" t="str">
        <f t="shared" si="43"/>
        <v>.</v>
      </c>
      <c r="Z160" t="str">
        <f t="shared" si="44"/>
        <v>.</v>
      </c>
      <c r="AA160" s="283" t="str">
        <f t="shared" si="45"/>
        <v>.</v>
      </c>
      <c r="AC160" s="136" t="str">
        <f t="shared" si="46"/>
        <v>.</v>
      </c>
      <c r="AD160" s="136" t="str">
        <f t="shared" si="47"/>
        <v>.</v>
      </c>
      <c r="AE160" t="str">
        <f t="shared" si="48"/>
        <v>.</v>
      </c>
      <c r="AF160" t="str">
        <f t="shared" si="49"/>
        <v>.</v>
      </c>
      <c r="AG160" s="283" t="str">
        <f t="shared" si="50"/>
        <v>.</v>
      </c>
    </row>
    <row r="161" spans="1:33" x14ac:dyDescent="0.35">
      <c r="A161" s="311" t="s">
        <v>296</v>
      </c>
      <c r="B161" s="287" t="s">
        <v>296</v>
      </c>
      <c r="C161" s="289" t="s">
        <v>296</v>
      </c>
      <c r="D161" s="141" t="str">
        <f t="shared" si="29"/>
        <v>.</v>
      </c>
      <c r="E161" s="141" t="str">
        <f t="shared" si="30"/>
        <v>.</v>
      </c>
      <c r="F161" s="301" t="s">
        <v>296</v>
      </c>
      <c r="G161" s="127"/>
      <c r="H161" s="127"/>
      <c r="I161" s="127"/>
      <c r="J161" s="2">
        <v>156</v>
      </c>
      <c r="K161" s="295" t="s">
        <v>549</v>
      </c>
      <c r="L161" s="296" t="str">
        <f>Overallresults!$C$4</f>
        <v>Watford</v>
      </c>
      <c r="M161" s="126"/>
      <c r="N161" s="2"/>
      <c r="O161" s="2"/>
      <c r="P161" s="2"/>
      <c r="Q161" s="2"/>
      <c r="R161" s="2"/>
      <c r="W161" s="136" t="str">
        <f t="shared" si="41"/>
        <v>.</v>
      </c>
      <c r="X161" s="136" t="str">
        <f t="shared" si="42"/>
        <v>.</v>
      </c>
      <c r="Y161" t="str">
        <f t="shared" si="43"/>
        <v>.</v>
      </c>
      <c r="Z161" t="str">
        <f t="shared" si="44"/>
        <v>.</v>
      </c>
      <c r="AA161" s="283" t="str">
        <f t="shared" si="45"/>
        <v>.</v>
      </c>
      <c r="AC161" s="136" t="str">
        <f t="shared" si="46"/>
        <v>.</v>
      </c>
      <c r="AD161" s="136" t="str">
        <f t="shared" si="47"/>
        <v>.</v>
      </c>
      <c r="AE161" t="str">
        <f t="shared" si="48"/>
        <v>.</v>
      </c>
      <c r="AF161" t="str">
        <f t="shared" si="49"/>
        <v>.</v>
      </c>
      <c r="AG161" s="283" t="str">
        <f t="shared" si="50"/>
        <v>.</v>
      </c>
    </row>
    <row r="162" spans="1:33" x14ac:dyDescent="0.35">
      <c r="A162" s="311" t="s">
        <v>296</v>
      </c>
      <c r="B162" s="287" t="s">
        <v>296</v>
      </c>
      <c r="C162" s="289" t="s">
        <v>296</v>
      </c>
      <c r="D162" s="141" t="str">
        <f t="shared" si="29"/>
        <v>.</v>
      </c>
      <c r="E162" s="141" t="str">
        <f t="shared" si="30"/>
        <v>.</v>
      </c>
      <c r="F162" s="301" t="s">
        <v>296</v>
      </c>
      <c r="G162" s="127"/>
      <c r="H162" s="127"/>
      <c r="I162" s="127"/>
      <c r="J162" s="2">
        <v>157</v>
      </c>
      <c r="K162" s="295" t="s">
        <v>550</v>
      </c>
      <c r="L162" s="296" t="str">
        <f>Overallresults!$C$4</f>
        <v>Watford</v>
      </c>
      <c r="M162" s="126"/>
      <c r="N162" s="2"/>
      <c r="O162" s="2"/>
      <c r="P162" s="2"/>
      <c r="Q162" s="2"/>
      <c r="R162" s="2"/>
      <c r="W162" s="136" t="str">
        <f t="shared" si="41"/>
        <v>.</v>
      </c>
      <c r="X162" s="136" t="str">
        <f t="shared" si="42"/>
        <v>.</v>
      </c>
      <c r="Y162" t="str">
        <f t="shared" si="43"/>
        <v>.</v>
      </c>
      <c r="Z162" t="str">
        <f t="shared" si="44"/>
        <v>.</v>
      </c>
      <c r="AA162" s="283" t="str">
        <f t="shared" si="45"/>
        <v>.</v>
      </c>
      <c r="AC162" s="136" t="str">
        <f t="shared" si="46"/>
        <v>.</v>
      </c>
      <c r="AD162" s="136" t="str">
        <f t="shared" si="47"/>
        <v>.</v>
      </c>
      <c r="AE162" t="str">
        <f t="shared" si="48"/>
        <v>.</v>
      </c>
      <c r="AF162" t="str">
        <f t="shared" si="49"/>
        <v>.</v>
      </c>
      <c r="AG162" s="283" t="str">
        <f t="shared" si="50"/>
        <v>.</v>
      </c>
    </row>
    <row r="163" spans="1:33" x14ac:dyDescent="0.35">
      <c r="A163" s="311" t="s">
        <v>296</v>
      </c>
      <c r="B163" s="287" t="s">
        <v>296</v>
      </c>
      <c r="C163" s="289" t="s">
        <v>296</v>
      </c>
      <c r="D163" s="141" t="str">
        <f t="shared" si="29"/>
        <v>.</v>
      </c>
      <c r="E163" s="141" t="str">
        <f t="shared" si="30"/>
        <v>.</v>
      </c>
      <c r="F163" s="301" t="s">
        <v>296</v>
      </c>
      <c r="G163" s="127"/>
      <c r="H163" s="127"/>
      <c r="I163" s="127"/>
      <c r="J163" s="2">
        <v>158</v>
      </c>
      <c r="K163" s="295" t="s">
        <v>551</v>
      </c>
      <c r="L163" s="296" t="str">
        <f>Overallresults!$C$4</f>
        <v>Watford</v>
      </c>
      <c r="M163" s="126"/>
      <c r="N163" s="2"/>
      <c r="O163" s="2"/>
      <c r="P163" s="2"/>
      <c r="Q163" s="2"/>
      <c r="R163" s="2"/>
      <c r="W163" s="136" t="str">
        <f t="shared" si="41"/>
        <v>.</v>
      </c>
      <c r="X163" s="136" t="str">
        <f t="shared" si="42"/>
        <v>.</v>
      </c>
      <c r="Y163" t="str">
        <f t="shared" si="43"/>
        <v>.</v>
      </c>
      <c r="Z163" t="str">
        <f t="shared" si="44"/>
        <v>.</v>
      </c>
      <c r="AA163" s="283" t="str">
        <f t="shared" si="45"/>
        <v>.</v>
      </c>
      <c r="AC163" s="136" t="str">
        <f t="shared" si="46"/>
        <v>.</v>
      </c>
      <c r="AD163" s="136" t="str">
        <f t="shared" si="47"/>
        <v>.</v>
      </c>
      <c r="AE163" t="str">
        <f t="shared" si="48"/>
        <v>.</v>
      </c>
      <c r="AF163" t="str">
        <f t="shared" si="49"/>
        <v>.</v>
      </c>
      <c r="AG163" s="283" t="str">
        <f t="shared" si="50"/>
        <v>.</v>
      </c>
    </row>
    <row r="164" spans="1:33" x14ac:dyDescent="0.35">
      <c r="A164" s="311" t="s">
        <v>296</v>
      </c>
      <c r="B164" s="287" t="s">
        <v>296</v>
      </c>
      <c r="C164" s="289" t="s">
        <v>296</v>
      </c>
      <c r="D164" s="141" t="str">
        <f t="shared" si="29"/>
        <v>.</v>
      </c>
      <c r="E164" s="141" t="str">
        <f t="shared" si="30"/>
        <v>.</v>
      </c>
      <c r="F164" s="301" t="s">
        <v>296</v>
      </c>
      <c r="G164" s="127"/>
      <c r="H164" s="127"/>
      <c r="I164" s="127"/>
      <c r="J164" s="2">
        <v>159</v>
      </c>
      <c r="K164" s="295" t="s">
        <v>552</v>
      </c>
      <c r="L164" s="296" t="str">
        <f>Overallresults!$C$4</f>
        <v>Watford</v>
      </c>
      <c r="M164" s="126"/>
      <c r="N164" s="2"/>
      <c r="O164" s="2"/>
      <c r="P164" s="2"/>
      <c r="Q164" s="2"/>
      <c r="R164" s="2"/>
      <c r="W164" s="136" t="str">
        <f t="shared" si="41"/>
        <v>.</v>
      </c>
      <c r="X164" s="136" t="str">
        <f t="shared" si="42"/>
        <v>.</v>
      </c>
      <c r="Y164" t="str">
        <f t="shared" si="43"/>
        <v>.</v>
      </c>
      <c r="Z164" t="str">
        <f t="shared" si="44"/>
        <v>.</v>
      </c>
      <c r="AA164" s="283" t="str">
        <f t="shared" si="45"/>
        <v>.</v>
      </c>
      <c r="AC164" s="136" t="str">
        <f t="shared" si="46"/>
        <v>.</v>
      </c>
      <c r="AD164" s="136" t="str">
        <f t="shared" si="47"/>
        <v>.</v>
      </c>
      <c r="AE164" t="str">
        <f t="shared" si="48"/>
        <v>.</v>
      </c>
      <c r="AF164" t="str">
        <f t="shared" si="49"/>
        <v>.</v>
      </c>
      <c r="AG164" s="283" t="str">
        <f t="shared" si="50"/>
        <v>.</v>
      </c>
    </row>
    <row r="165" spans="1:33" x14ac:dyDescent="0.35">
      <c r="A165" s="311" t="s">
        <v>296</v>
      </c>
      <c r="B165" s="287" t="s">
        <v>296</v>
      </c>
      <c r="C165" s="289" t="s">
        <v>296</v>
      </c>
      <c r="D165" s="141" t="str">
        <f t="shared" si="29"/>
        <v>.</v>
      </c>
      <c r="E165" s="141" t="str">
        <f t="shared" si="30"/>
        <v>.</v>
      </c>
      <c r="F165" s="301" t="s">
        <v>296</v>
      </c>
      <c r="G165" s="127"/>
      <c r="H165" s="127"/>
      <c r="I165" s="127"/>
      <c r="J165" s="2">
        <v>160</v>
      </c>
      <c r="K165" s="295" t="s">
        <v>553</v>
      </c>
      <c r="L165" s="296" t="str">
        <f>Overallresults!$C$4</f>
        <v>Watford</v>
      </c>
      <c r="M165" s="126"/>
      <c r="N165" s="2"/>
      <c r="O165" s="2"/>
      <c r="P165" s="2"/>
      <c r="Q165" s="2"/>
      <c r="R165" s="2"/>
      <c r="W165" s="136" t="str">
        <f t="shared" si="41"/>
        <v>.</v>
      </c>
      <c r="X165" s="136" t="str">
        <f t="shared" si="42"/>
        <v>.</v>
      </c>
      <c r="Y165" t="str">
        <f t="shared" si="43"/>
        <v>.</v>
      </c>
      <c r="Z165" t="str">
        <f t="shared" si="44"/>
        <v>.</v>
      </c>
      <c r="AA165" s="283" t="str">
        <f t="shared" si="45"/>
        <v>.</v>
      </c>
      <c r="AC165" s="136" t="str">
        <f t="shared" si="46"/>
        <v>.</v>
      </c>
      <c r="AD165" s="136" t="str">
        <f t="shared" si="47"/>
        <v>.</v>
      </c>
      <c r="AE165" t="str">
        <f t="shared" si="48"/>
        <v>.</v>
      </c>
      <c r="AF165" t="str">
        <f t="shared" si="49"/>
        <v>.</v>
      </c>
      <c r="AG165" s="283" t="str">
        <f t="shared" si="50"/>
        <v>.</v>
      </c>
    </row>
    <row r="166" spans="1:33" x14ac:dyDescent="0.35">
      <c r="A166" s="311" t="s">
        <v>296</v>
      </c>
      <c r="B166" s="287" t="s">
        <v>296</v>
      </c>
      <c r="C166" s="289" t="s">
        <v>296</v>
      </c>
      <c r="D166" s="141" t="str">
        <f t="shared" si="29"/>
        <v>.</v>
      </c>
      <c r="E166" s="141" t="str">
        <f t="shared" si="30"/>
        <v>.</v>
      </c>
      <c r="F166" s="301" t="s">
        <v>296</v>
      </c>
      <c r="G166" s="127"/>
      <c r="H166" s="127"/>
      <c r="I166" s="127"/>
      <c r="J166" s="2">
        <v>161</v>
      </c>
      <c r="K166" s="295" t="s">
        <v>524</v>
      </c>
      <c r="L166" s="296" t="str">
        <f>Overallresults!$C$4</f>
        <v>Watford</v>
      </c>
      <c r="M166" s="126"/>
      <c r="N166" s="2"/>
      <c r="O166" s="2"/>
      <c r="P166" s="2"/>
      <c r="Q166" s="2"/>
      <c r="R166" s="2"/>
      <c r="W166" s="136" t="str">
        <f t="shared" si="41"/>
        <v>.</v>
      </c>
      <c r="X166" s="136" t="str">
        <f t="shared" si="42"/>
        <v>.</v>
      </c>
      <c r="Y166" t="str">
        <f t="shared" si="43"/>
        <v>.</v>
      </c>
      <c r="Z166" t="str">
        <f t="shared" si="44"/>
        <v>.</v>
      </c>
      <c r="AA166" s="283" t="str">
        <f t="shared" si="45"/>
        <v>.</v>
      </c>
      <c r="AC166" s="136" t="str">
        <f t="shared" si="46"/>
        <v>.</v>
      </c>
      <c r="AD166" s="136" t="str">
        <f t="shared" si="47"/>
        <v>.</v>
      </c>
      <c r="AE166" t="str">
        <f t="shared" si="48"/>
        <v>.</v>
      </c>
      <c r="AF166" t="str">
        <f t="shared" si="49"/>
        <v>.</v>
      </c>
      <c r="AG166" s="283" t="str">
        <f t="shared" si="50"/>
        <v>.</v>
      </c>
    </row>
    <row r="167" spans="1:33" x14ac:dyDescent="0.35">
      <c r="A167" s="311" t="s">
        <v>296</v>
      </c>
      <c r="B167" s="287" t="s">
        <v>296</v>
      </c>
      <c r="C167" s="289" t="s">
        <v>296</v>
      </c>
      <c r="D167" s="141" t="str">
        <f t="shared" si="29"/>
        <v>.</v>
      </c>
      <c r="E167" s="141" t="str">
        <f t="shared" si="30"/>
        <v>.</v>
      </c>
      <c r="F167" s="301" t="s">
        <v>296</v>
      </c>
      <c r="G167" s="127"/>
      <c r="H167" s="127"/>
      <c r="I167" s="127"/>
      <c r="J167" s="2">
        <v>162</v>
      </c>
      <c r="K167" s="295" t="s">
        <v>554</v>
      </c>
      <c r="L167" s="296" t="str">
        <f>Overallresults!$C$4</f>
        <v>Watford</v>
      </c>
      <c r="M167" s="126"/>
      <c r="N167" s="2"/>
      <c r="O167" s="2"/>
      <c r="P167" s="2"/>
      <c r="Q167" s="2"/>
      <c r="R167" s="2"/>
      <c r="W167" s="136" t="str">
        <f t="shared" si="41"/>
        <v>.</v>
      </c>
      <c r="X167" s="136" t="str">
        <f t="shared" si="42"/>
        <v>.</v>
      </c>
      <c r="Y167" t="str">
        <f t="shared" si="43"/>
        <v>.</v>
      </c>
      <c r="Z167" t="str">
        <f t="shared" si="44"/>
        <v>.</v>
      </c>
      <c r="AA167" s="283" t="str">
        <f t="shared" si="45"/>
        <v>.</v>
      </c>
      <c r="AC167" s="136" t="str">
        <f t="shared" si="46"/>
        <v>.</v>
      </c>
      <c r="AD167" s="136" t="str">
        <f t="shared" si="47"/>
        <v>.</v>
      </c>
      <c r="AE167" t="str">
        <f t="shared" si="48"/>
        <v>.</v>
      </c>
      <c r="AF167" t="str">
        <f t="shared" si="49"/>
        <v>.</v>
      </c>
      <c r="AG167" s="283" t="str">
        <f t="shared" si="50"/>
        <v>.</v>
      </c>
    </row>
    <row r="168" spans="1:33" x14ac:dyDescent="0.35">
      <c r="A168" s="311" t="s">
        <v>296</v>
      </c>
      <c r="B168" s="287" t="s">
        <v>296</v>
      </c>
      <c r="C168" s="289" t="s">
        <v>296</v>
      </c>
      <c r="D168" s="141" t="str">
        <f t="shared" si="29"/>
        <v>.</v>
      </c>
      <c r="E168" s="141" t="str">
        <f t="shared" si="30"/>
        <v>.</v>
      </c>
      <c r="F168" s="301" t="s">
        <v>296</v>
      </c>
      <c r="G168" s="127"/>
      <c r="H168" s="127"/>
      <c r="I168" s="127"/>
      <c r="J168" s="2">
        <v>163</v>
      </c>
      <c r="K168" s="295" t="s">
        <v>543</v>
      </c>
      <c r="L168" s="296" t="str">
        <f>Overallresults!$C$4</f>
        <v>Watford</v>
      </c>
      <c r="M168" s="126"/>
      <c r="N168" s="2"/>
      <c r="O168" s="2"/>
      <c r="P168" s="2"/>
      <c r="Q168" s="2"/>
      <c r="R168" s="2"/>
      <c r="W168" s="136" t="str">
        <f t="shared" si="41"/>
        <v>.</v>
      </c>
      <c r="X168" s="136" t="str">
        <f t="shared" si="42"/>
        <v>.</v>
      </c>
      <c r="Y168" t="str">
        <f t="shared" si="43"/>
        <v>.</v>
      </c>
      <c r="Z168" t="str">
        <f t="shared" si="44"/>
        <v>.</v>
      </c>
      <c r="AA168" s="283" t="str">
        <f t="shared" si="45"/>
        <v>.</v>
      </c>
      <c r="AC168" s="136" t="str">
        <f t="shared" si="46"/>
        <v>.</v>
      </c>
      <c r="AD168" s="136" t="str">
        <f t="shared" si="47"/>
        <v>.</v>
      </c>
      <c r="AE168" t="str">
        <f t="shared" si="48"/>
        <v>.</v>
      </c>
      <c r="AF168" t="str">
        <f t="shared" si="49"/>
        <v>.</v>
      </c>
      <c r="AG168" s="283" t="str">
        <f t="shared" si="50"/>
        <v>.</v>
      </c>
    </row>
    <row r="169" spans="1:33" x14ac:dyDescent="0.35">
      <c r="A169" s="311" t="s">
        <v>296</v>
      </c>
      <c r="B169" s="287" t="s">
        <v>296</v>
      </c>
      <c r="C169" s="289" t="s">
        <v>296</v>
      </c>
      <c r="D169" s="141" t="str">
        <f t="shared" si="29"/>
        <v>.</v>
      </c>
      <c r="E169" s="141" t="str">
        <f t="shared" si="30"/>
        <v>.</v>
      </c>
      <c r="F169" s="301" t="s">
        <v>296</v>
      </c>
      <c r="G169" s="127"/>
      <c r="H169" s="127"/>
      <c r="I169" s="127"/>
      <c r="J169" s="2">
        <v>164</v>
      </c>
      <c r="K169" s="295" t="s">
        <v>514</v>
      </c>
      <c r="L169" s="296" t="str">
        <f>Overallresults!$C$4</f>
        <v>Watford</v>
      </c>
      <c r="M169" s="126"/>
      <c r="N169" s="2"/>
      <c r="O169" s="2"/>
      <c r="P169" s="2"/>
      <c r="Q169" s="2"/>
      <c r="R169" s="2"/>
      <c r="W169" s="136" t="str">
        <f t="shared" si="41"/>
        <v>.</v>
      </c>
      <c r="X169" s="136" t="str">
        <f t="shared" si="42"/>
        <v>.</v>
      </c>
      <c r="Y169" t="str">
        <f t="shared" si="43"/>
        <v>.</v>
      </c>
      <c r="Z169" t="str">
        <f t="shared" si="44"/>
        <v>.</v>
      </c>
      <c r="AA169" s="283" t="str">
        <f t="shared" si="45"/>
        <v>.</v>
      </c>
      <c r="AC169" s="136" t="str">
        <f t="shared" si="46"/>
        <v>.</v>
      </c>
      <c r="AD169" s="136" t="str">
        <f t="shared" si="47"/>
        <v>.</v>
      </c>
      <c r="AE169" t="str">
        <f t="shared" si="48"/>
        <v>.</v>
      </c>
      <c r="AF169" t="str">
        <f t="shared" si="49"/>
        <v>.</v>
      </c>
      <c r="AG169" s="283" t="str">
        <f t="shared" si="50"/>
        <v>.</v>
      </c>
    </row>
    <row r="170" spans="1:33" x14ac:dyDescent="0.35">
      <c r="A170" s="311" t="s">
        <v>296</v>
      </c>
      <c r="B170" s="287" t="s">
        <v>296</v>
      </c>
      <c r="C170" s="289" t="s">
        <v>296</v>
      </c>
      <c r="D170" s="141" t="str">
        <f t="shared" si="29"/>
        <v>.</v>
      </c>
      <c r="E170" s="141" t="str">
        <f t="shared" si="30"/>
        <v>.</v>
      </c>
      <c r="F170" s="301" t="s">
        <v>296</v>
      </c>
      <c r="G170" s="127"/>
      <c r="H170" s="127"/>
      <c r="I170" s="127"/>
      <c r="J170" s="2">
        <v>165</v>
      </c>
      <c r="K170" s="295" t="s">
        <v>919</v>
      </c>
      <c r="L170" s="296" t="str">
        <f>Overallresults!$C$4</f>
        <v>Watford</v>
      </c>
      <c r="M170" s="126"/>
      <c r="N170" s="2"/>
      <c r="O170" s="2"/>
      <c r="P170" s="2"/>
      <c r="Q170" s="2"/>
      <c r="R170" s="2"/>
      <c r="W170" s="136" t="str">
        <f t="shared" si="41"/>
        <v>.</v>
      </c>
      <c r="X170" s="136" t="str">
        <f t="shared" si="42"/>
        <v>.</v>
      </c>
      <c r="Y170" t="str">
        <f t="shared" si="43"/>
        <v>.</v>
      </c>
      <c r="Z170" t="str">
        <f t="shared" si="44"/>
        <v>.</v>
      </c>
      <c r="AA170" s="283" t="str">
        <f t="shared" si="45"/>
        <v>.</v>
      </c>
      <c r="AC170" s="136" t="str">
        <f t="shared" si="46"/>
        <v>.</v>
      </c>
      <c r="AD170" s="136" t="str">
        <f t="shared" si="47"/>
        <v>.</v>
      </c>
      <c r="AE170" t="str">
        <f t="shared" si="48"/>
        <v>.</v>
      </c>
      <c r="AF170" t="str">
        <f t="shared" si="49"/>
        <v>.</v>
      </c>
      <c r="AG170" s="283" t="str">
        <f t="shared" si="50"/>
        <v>.</v>
      </c>
    </row>
    <row r="171" spans="1:33" x14ac:dyDescent="0.35">
      <c r="A171" s="311" t="s">
        <v>296</v>
      </c>
      <c r="B171" s="287" t="s">
        <v>296</v>
      </c>
      <c r="C171" s="289" t="s">
        <v>296</v>
      </c>
      <c r="D171" s="141" t="str">
        <f t="shared" si="29"/>
        <v>.</v>
      </c>
      <c r="E171" s="141" t="str">
        <f t="shared" si="30"/>
        <v>.</v>
      </c>
      <c r="F171" s="301" t="s">
        <v>296</v>
      </c>
      <c r="G171" s="127"/>
      <c r="H171" s="127"/>
      <c r="I171" s="127"/>
      <c r="J171" s="2">
        <v>166</v>
      </c>
      <c r="K171" s="295" t="s">
        <v>536</v>
      </c>
      <c r="L171" s="296" t="str">
        <f>Overallresults!$C$4</f>
        <v>Watford</v>
      </c>
      <c r="M171" s="126"/>
      <c r="N171" s="2"/>
      <c r="O171" s="2"/>
      <c r="P171" s="2"/>
      <c r="Q171" s="2"/>
      <c r="R171" s="2"/>
      <c r="W171" s="136" t="str">
        <f t="shared" si="41"/>
        <v>.</v>
      </c>
      <c r="X171" s="136" t="str">
        <f t="shared" si="42"/>
        <v>.</v>
      </c>
      <c r="Y171" t="str">
        <f t="shared" si="43"/>
        <v>.</v>
      </c>
      <c r="Z171" t="str">
        <f t="shared" si="44"/>
        <v>.</v>
      </c>
      <c r="AA171" s="283" t="str">
        <f t="shared" si="45"/>
        <v>.</v>
      </c>
      <c r="AC171" s="136" t="str">
        <f t="shared" si="46"/>
        <v>.</v>
      </c>
      <c r="AD171" s="136" t="str">
        <f t="shared" si="47"/>
        <v>.</v>
      </c>
      <c r="AE171" t="str">
        <f t="shared" si="48"/>
        <v>.</v>
      </c>
      <c r="AF171" t="str">
        <f t="shared" si="49"/>
        <v>.</v>
      </c>
      <c r="AG171" s="283" t="str">
        <f t="shared" si="50"/>
        <v>.</v>
      </c>
    </row>
    <row r="172" spans="1:33" x14ac:dyDescent="0.35">
      <c r="A172" s="311" t="s">
        <v>296</v>
      </c>
      <c r="B172" s="287" t="s">
        <v>296</v>
      </c>
      <c r="C172" s="289" t="s">
        <v>296</v>
      </c>
      <c r="D172" s="141" t="str">
        <f t="shared" si="29"/>
        <v>.</v>
      </c>
      <c r="E172" s="141" t="str">
        <f t="shared" si="30"/>
        <v>.</v>
      </c>
      <c r="F172" s="301" t="s">
        <v>296</v>
      </c>
      <c r="G172" s="127"/>
      <c r="H172" s="127"/>
      <c r="I172" s="127"/>
      <c r="J172" s="2">
        <v>167</v>
      </c>
      <c r="K172" s="295" t="s">
        <v>920</v>
      </c>
      <c r="L172" s="296" t="str">
        <f>Overallresults!$C$4</f>
        <v>Watford</v>
      </c>
      <c r="M172" s="126"/>
      <c r="N172" s="2"/>
      <c r="O172" s="2"/>
      <c r="P172" s="2"/>
      <c r="Q172" s="2"/>
      <c r="R172" s="2"/>
      <c r="W172" s="136" t="str">
        <f t="shared" si="41"/>
        <v>.</v>
      </c>
      <c r="X172" s="136" t="str">
        <f t="shared" si="42"/>
        <v>.</v>
      </c>
      <c r="Y172" t="str">
        <f t="shared" si="43"/>
        <v>.</v>
      </c>
      <c r="Z172" t="str">
        <f t="shared" si="44"/>
        <v>.</v>
      </c>
      <c r="AA172" s="283" t="str">
        <f t="shared" si="45"/>
        <v>.</v>
      </c>
      <c r="AC172" s="136" t="str">
        <f t="shared" si="46"/>
        <v>.</v>
      </c>
      <c r="AD172" s="136" t="str">
        <f t="shared" si="47"/>
        <v>.</v>
      </c>
      <c r="AE172" t="str">
        <f t="shared" si="48"/>
        <v>.</v>
      </c>
      <c r="AF172" t="str">
        <f t="shared" si="49"/>
        <v>.</v>
      </c>
      <c r="AG172" s="283" t="str">
        <f t="shared" si="50"/>
        <v>.</v>
      </c>
    </row>
    <row r="173" spans="1:33" x14ac:dyDescent="0.35">
      <c r="A173" s="311" t="s">
        <v>296</v>
      </c>
      <c r="B173" s="287" t="s">
        <v>296</v>
      </c>
      <c r="C173" s="289" t="s">
        <v>296</v>
      </c>
      <c r="D173" s="141" t="str">
        <f t="shared" si="29"/>
        <v>.</v>
      </c>
      <c r="E173" s="141" t="str">
        <f t="shared" si="30"/>
        <v>.</v>
      </c>
      <c r="F173" s="301" t="s">
        <v>296</v>
      </c>
      <c r="G173" s="127"/>
      <c r="H173" s="127"/>
      <c r="I173" s="127"/>
      <c r="J173" s="2">
        <v>168</v>
      </c>
      <c r="K173" s="334" t="s">
        <v>1005</v>
      </c>
      <c r="L173" s="296" t="str">
        <f>Overallresults!$C$4</f>
        <v>Watford</v>
      </c>
      <c r="M173" s="126"/>
      <c r="N173" s="2"/>
      <c r="O173" s="2"/>
      <c r="P173" s="2"/>
      <c r="Q173" s="2"/>
      <c r="R173" s="2"/>
      <c r="W173" s="136" t="str">
        <f t="shared" si="41"/>
        <v>.</v>
      </c>
      <c r="X173" s="136" t="str">
        <f t="shared" si="42"/>
        <v>.</v>
      </c>
      <c r="Y173" t="str">
        <f t="shared" si="43"/>
        <v>.</v>
      </c>
      <c r="Z173" t="str">
        <f t="shared" si="44"/>
        <v>.</v>
      </c>
      <c r="AA173" s="283" t="str">
        <f t="shared" si="45"/>
        <v>.</v>
      </c>
      <c r="AC173" s="136" t="str">
        <f t="shared" si="46"/>
        <v>.</v>
      </c>
      <c r="AD173" s="136" t="str">
        <f t="shared" si="47"/>
        <v>.</v>
      </c>
      <c r="AE173" t="str">
        <f t="shared" si="48"/>
        <v>.</v>
      </c>
      <c r="AF173" t="str">
        <f t="shared" si="49"/>
        <v>.</v>
      </c>
      <c r="AG173" s="283" t="str">
        <f t="shared" si="50"/>
        <v>.</v>
      </c>
    </row>
    <row r="174" spans="1:33" x14ac:dyDescent="0.35">
      <c r="A174" s="311" t="s">
        <v>296</v>
      </c>
      <c r="B174" s="287" t="s">
        <v>296</v>
      </c>
      <c r="C174" s="289" t="s">
        <v>296</v>
      </c>
      <c r="D174" s="141" t="str">
        <f t="shared" si="29"/>
        <v>.</v>
      </c>
      <c r="E174" s="141" t="str">
        <f t="shared" si="30"/>
        <v>.</v>
      </c>
      <c r="F174" s="301" t="s">
        <v>296</v>
      </c>
      <c r="G174" s="127"/>
      <c r="H174" s="127"/>
      <c r="I174" s="127"/>
      <c r="J174" s="2">
        <v>169</v>
      </c>
      <c r="K174" s="295" t="s">
        <v>296</v>
      </c>
      <c r="L174" s="296" t="str">
        <f>Overallresults!$C$4</f>
        <v>Watford</v>
      </c>
      <c r="M174" s="126"/>
      <c r="N174" s="2"/>
      <c r="O174" s="2"/>
      <c r="P174" s="2"/>
      <c r="Q174" s="2"/>
      <c r="R174" s="2"/>
      <c r="W174" s="136" t="str">
        <f t="shared" si="41"/>
        <v>.</v>
      </c>
      <c r="X174" s="136" t="str">
        <f t="shared" si="42"/>
        <v>.</v>
      </c>
      <c r="Y174" t="str">
        <f t="shared" si="43"/>
        <v>.</v>
      </c>
      <c r="Z174" t="str">
        <f t="shared" si="44"/>
        <v>.</v>
      </c>
      <c r="AA174" s="283" t="str">
        <f t="shared" si="45"/>
        <v>.</v>
      </c>
      <c r="AC174" s="136" t="str">
        <f t="shared" si="46"/>
        <v>.</v>
      </c>
      <c r="AD174" s="136" t="str">
        <f t="shared" si="47"/>
        <v>.</v>
      </c>
      <c r="AE174" t="str">
        <f t="shared" si="48"/>
        <v>.</v>
      </c>
      <c r="AF174" t="str">
        <f t="shared" si="49"/>
        <v>.</v>
      </c>
      <c r="AG174" s="283" t="str">
        <f t="shared" si="50"/>
        <v>.</v>
      </c>
    </row>
    <row r="175" spans="1:33" x14ac:dyDescent="0.35">
      <c r="A175" s="311" t="s">
        <v>296</v>
      </c>
      <c r="B175" s="287" t="s">
        <v>296</v>
      </c>
      <c r="C175" s="289" t="s">
        <v>296</v>
      </c>
      <c r="D175" s="141" t="str">
        <f t="shared" si="29"/>
        <v>.</v>
      </c>
      <c r="E175" s="141" t="str">
        <f t="shared" si="30"/>
        <v>.</v>
      </c>
      <c r="F175" s="301" t="s">
        <v>296</v>
      </c>
      <c r="G175" s="127"/>
      <c r="H175" s="127"/>
      <c r="I175" s="127"/>
      <c r="J175" s="2">
        <v>170</v>
      </c>
      <c r="K175" s="295" t="s">
        <v>296</v>
      </c>
      <c r="L175" s="296" t="str">
        <f>Overallresults!$C$4</f>
        <v>Watford</v>
      </c>
      <c r="M175" s="126"/>
      <c r="N175" s="2"/>
      <c r="O175" s="2"/>
      <c r="P175" s="2"/>
      <c r="Q175" s="2"/>
      <c r="R175" s="2"/>
      <c r="W175" s="136" t="str">
        <f t="shared" si="41"/>
        <v>.</v>
      </c>
      <c r="X175" s="136" t="str">
        <f t="shared" si="42"/>
        <v>.</v>
      </c>
      <c r="Y175" t="str">
        <f t="shared" si="43"/>
        <v>.</v>
      </c>
      <c r="Z175" t="str">
        <f t="shared" si="44"/>
        <v>.</v>
      </c>
      <c r="AA175" s="283" t="str">
        <f t="shared" si="45"/>
        <v>.</v>
      </c>
      <c r="AC175" s="136" t="str">
        <f t="shared" si="46"/>
        <v>.</v>
      </c>
      <c r="AD175" s="136" t="str">
        <f t="shared" si="47"/>
        <v>.</v>
      </c>
      <c r="AE175" t="str">
        <f t="shared" si="48"/>
        <v>.</v>
      </c>
      <c r="AF175" t="str">
        <f t="shared" si="49"/>
        <v>.</v>
      </c>
      <c r="AG175" s="283" t="str">
        <f t="shared" si="50"/>
        <v>.</v>
      </c>
    </row>
    <row r="176" spans="1:33" x14ac:dyDescent="0.35">
      <c r="A176" s="311" t="s">
        <v>296</v>
      </c>
      <c r="B176" s="287" t="s">
        <v>296</v>
      </c>
      <c r="C176" s="289" t="s">
        <v>296</v>
      </c>
      <c r="D176" s="141" t="str">
        <f t="shared" si="29"/>
        <v>.</v>
      </c>
      <c r="E176" s="141" t="str">
        <f t="shared" si="30"/>
        <v>.</v>
      </c>
      <c r="F176" s="301" t="s">
        <v>296</v>
      </c>
      <c r="G176" s="127"/>
      <c r="H176" s="127"/>
      <c r="I176" s="127"/>
      <c r="J176" s="2">
        <v>171</v>
      </c>
      <c r="K176" s="295" t="s">
        <v>296</v>
      </c>
      <c r="L176" s="296" t="str">
        <f>Overallresults!$C$4</f>
        <v>Watford</v>
      </c>
      <c r="M176" s="126"/>
      <c r="N176" s="2"/>
      <c r="O176" s="2"/>
      <c r="P176" s="2"/>
      <c r="Q176" s="2"/>
      <c r="R176" s="2"/>
      <c r="W176" s="136" t="str">
        <f t="shared" si="41"/>
        <v>.</v>
      </c>
      <c r="X176" s="136" t="str">
        <f t="shared" si="42"/>
        <v>.</v>
      </c>
      <c r="Y176" t="str">
        <f t="shared" si="43"/>
        <v>.</v>
      </c>
      <c r="Z176" t="str">
        <f t="shared" si="44"/>
        <v>.</v>
      </c>
      <c r="AA176" s="283" t="str">
        <f t="shared" si="45"/>
        <v>.</v>
      </c>
      <c r="AC176" s="136" t="str">
        <f t="shared" si="46"/>
        <v>.</v>
      </c>
      <c r="AD176" s="136" t="str">
        <f t="shared" si="47"/>
        <v>.</v>
      </c>
      <c r="AE176" t="str">
        <f t="shared" si="48"/>
        <v>.</v>
      </c>
      <c r="AF176" t="str">
        <f t="shared" si="49"/>
        <v>.</v>
      </c>
      <c r="AG176" s="283" t="str">
        <f t="shared" si="50"/>
        <v>.</v>
      </c>
    </row>
    <row r="177" spans="1:33" x14ac:dyDescent="0.35">
      <c r="A177" s="311" t="s">
        <v>296</v>
      </c>
      <c r="B177" s="287" t="s">
        <v>296</v>
      </c>
      <c r="C177" s="289" t="s">
        <v>296</v>
      </c>
      <c r="D177" s="141" t="str">
        <f t="shared" si="29"/>
        <v>.</v>
      </c>
      <c r="E177" s="141" t="str">
        <f t="shared" si="30"/>
        <v>.</v>
      </c>
      <c r="F177" s="301" t="s">
        <v>296</v>
      </c>
      <c r="G177" s="127"/>
      <c r="H177" s="127"/>
      <c r="I177" s="127"/>
      <c r="J177" s="2">
        <v>172</v>
      </c>
      <c r="K177" s="295" t="s">
        <v>296</v>
      </c>
      <c r="L177" s="296" t="str">
        <f>Overallresults!$C$4</f>
        <v>Watford</v>
      </c>
      <c r="M177" s="126"/>
      <c r="N177" s="2"/>
      <c r="O177" s="2"/>
      <c r="P177" s="2"/>
      <c r="Q177" s="2"/>
      <c r="R177" s="2"/>
      <c r="W177" s="136" t="str">
        <f t="shared" si="41"/>
        <v>.</v>
      </c>
      <c r="X177" s="136" t="str">
        <f t="shared" si="42"/>
        <v>.</v>
      </c>
      <c r="Y177" t="str">
        <f t="shared" si="43"/>
        <v>.</v>
      </c>
      <c r="Z177" t="str">
        <f t="shared" si="44"/>
        <v>.</v>
      </c>
      <c r="AA177" s="283" t="str">
        <f t="shared" si="45"/>
        <v>.</v>
      </c>
      <c r="AC177" s="136" t="str">
        <f t="shared" si="46"/>
        <v>.</v>
      </c>
      <c r="AD177" s="136" t="str">
        <f t="shared" si="47"/>
        <v>.</v>
      </c>
      <c r="AE177" t="str">
        <f t="shared" si="48"/>
        <v>.</v>
      </c>
      <c r="AF177" t="str">
        <f t="shared" si="49"/>
        <v>.</v>
      </c>
      <c r="AG177" s="283" t="str">
        <f t="shared" si="50"/>
        <v>.</v>
      </c>
    </row>
    <row r="178" spans="1:33" x14ac:dyDescent="0.35">
      <c r="A178" s="311" t="s">
        <v>296</v>
      </c>
      <c r="B178" s="287" t="s">
        <v>296</v>
      </c>
      <c r="C178" s="289" t="s">
        <v>296</v>
      </c>
      <c r="D178" s="141" t="str">
        <f t="shared" si="29"/>
        <v>.</v>
      </c>
      <c r="E178" s="141" t="str">
        <f t="shared" si="30"/>
        <v>.</v>
      </c>
      <c r="F178" s="301" t="s">
        <v>296</v>
      </c>
      <c r="G178" s="127"/>
      <c r="H178" s="127"/>
      <c r="I178" s="127"/>
      <c r="J178" s="2">
        <v>173</v>
      </c>
      <c r="K178" s="295" t="s">
        <v>296</v>
      </c>
      <c r="L178" s="296" t="str">
        <f>Overallresults!$C$4</f>
        <v>Watford</v>
      </c>
      <c r="M178" s="126"/>
      <c r="N178" s="2"/>
      <c r="O178" s="2"/>
      <c r="P178" s="2"/>
      <c r="Q178" s="2"/>
      <c r="R178" s="2"/>
      <c r="W178" s="136" t="str">
        <f t="shared" si="41"/>
        <v>.</v>
      </c>
      <c r="X178" s="136" t="str">
        <f t="shared" si="42"/>
        <v>.</v>
      </c>
      <c r="Y178" t="str">
        <f t="shared" si="43"/>
        <v>.</v>
      </c>
      <c r="Z178" t="str">
        <f t="shared" si="44"/>
        <v>.</v>
      </c>
      <c r="AA178" s="283" t="str">
        <f t="shared" si="45"/>
        <v>.</v>
      </c>
      <c r="AC178" s="136" t="str">
        <f t="shared" si="46"/>
        <v>.</v>
      </c>
      <c r="AD178" s="136" t="str">
        <f t="shared" si="47"/>
        <v>.</v>
      </c>
      <c r="AE178" t="str">
        <f t="shared" si="48"/>
        <v>.</v>
      </c>
      <c r="AF178" t="str">
        <f t="shared" si="49"/>
        <v>.</v>
      </c>
      <c r="AG178" s="283" t="str">
        <f t="shared" si="50"/>
        <v>.</v>
      </c>
    </row>
    <row r="179" spans="1:33" x14ac:dyDescent="0.35">
      <c r="A179" s="311" t="s">
        <v>296</v>
      </c>
      <c r="B179" s="287" t="s">
        <v>296</v>
      </c>
      <c r="C179" s="289" t="s">
        <v>296</v>
      </c>
      <c r="D179" s="141" t="str">
        <f t="shared" si="29"/>
        <v>.</v>
      </c>
      <c r="E179" s="141" t="str">
        <f t="shared" si="30"/>
        <v>.</v>
      </c>
      <c r="F179" s="301" t="s">
        <v>296</v>
      </c>
      <c r="G179" s="127"/>
      <c r="H179" s="127"/>
      <c r="I179" s="127"/>
      <c r="J179" s="2">
        <v>174</v>
      </c>
      <c r="K179" s="295" t="s">
        <v>296</v>
      </c>
      <c r="L179" s="296" t="str">
        <f>Overallresults!$C$4</f>
        <v>Watford</v>
      </c>
      <c r="M179" s="126"/>
      <c r="N179" s="2"/>
      <c r="O179" s="2"/>
      <c r="P179" s="2"/>
      <c r="Q179" s="2"/>
      <c r="R179" s="2"/>
      <c r="W179" s="136" t="str">
        <f t="shared" si="41"/>
        <v>.</v>
      </c>
      <c r="X179" s="136" t="str">
        <f t="shared" si="42"/>
        <v>.</v>
      </c>
      <c r="Y179" t="str">
        <f t="shared" si="43"/>
        <v>.</v>
      </c>
      <c r="Z179" t="str">
        <f t="shared" si="44"/>
        <v>.</v>
      </c>
      <c r="AA179" s="283" t="str">
        <f t="shared" si="45"/>
        <v>.</v>
      </c>
      <c r="AC179" s="136" t="str">
        <f t="shared" si="46"/>
        <v>.</v>
      </c>
      <c r="AD179" s="136" t="str">
        <f t="shared" si="47"/>
        <v>.</v>
      </c>
      <c r="AE179" t="str">
        <f t="shared" si="48"/>
        <v>.</v>
      </c>
      <c r="AF179" t="str">
        <f t="shared" si="49"/>
        <v>.</v>
      </c>
      <c r="AG179" s="283" t="str">
        <f t="shared" si="50"/>
        <v>.</v>
      </c>
    </row>
    <row r="180" spans="1:33" x14ac:dyDescent="0.35">
      <c r="A180" s="311" t="s">
        <v>296</v>
      </c>
      <c r="B180" s="287" t="s">
        <v>296</v>
      </c>
      <c r="C180" s="289" t="s">
        <v>296</v>
      </c>
      <c r="D180" s="141" t="str">
        <f t="shared" si="29"/>
        <v>.</v>
      </c>
      <c r="E180" s="141" t="str">
        <f t="shared" si="30"/>
        <v>.</v>
      </c>
      <c r="F180" s="301" t="s">
        <v>296</v>
      </c>
      <c r="G180" s="127"/>
      <c r="H180" s="127"/>
      <c r="I180" s="127"/>
      <c r="J180" s="2">
        <v>175</v>
      </c>
      <c r="K180" s="295" t="s">
        <v>296</v>
      </c>
      <c r="L180" s="296" t="str">
        <f>Overallresults!$C$4</f>
        <v>Watford</v>
      </c>
      <c r="M180" s="126"/>
      <c r="N180" s="2"/>
      <c r="O180" s="2"/>
      <c r="P180" s="2"/>
      <c r="Q180" s="2"/>
      <c r="R180" s="2"/>
      <c r="W180" s="136" t="str">
        <f t="shared" si="41"/>
        <v>.</v>
      </c>
      <c r="X180" s="136" t="str">
        <f t="shared" si="42"/>
        <v>.</v>
      </c>
      <c r="Y180" t="str">
        <f t="shared" si="43"/>
        <v>.</v>
      </c>
      <c r="Z180" t="str">
        <f t="shared" si="44"/>
        <v>.</v>
      </c>
      <c r="AA180" s="283" t="str">
        <f t="shared" si="45"/>
        <v>.</v>
      </c>
      <c r="AC180" s="136" t="str">
        <f t="shared" si="46"/>
        <v>.</v>
      </c>
      <c r="AD180" s="136" t="str">
        <f t="shared" si="47"/>
        <v>.</v>
      </c>
      <c r="AE180" t="str">
        <f t="shared" si="48"/>
        <v>.</v>
      </c>
      <c r="AF180" t="str">
        <f t="shared" si="49"/>
        <v>.</v>
      </c>
      <c r="AG180" s="283" t="str">
        <f t="shared" si="50"/>
        <v>.</v>
      </c>
    </row>
    <row r="181" spans="1:33" x14ac:dyDescent="0.35">
      <c r="A181" s="311" t="s">
        <v>296</v>
      </c>
      <c r="B181" s="287" t="s">
        <v>296</v>
      </c>
      <c r="C181" s="289" t="s">
        <v>296</v>
      </c>
      <c r="D181" s="141" t="str">
        <f t="shared" si="29"/>
        <v>.</v>
      </c>
      <c r="E181" s="141" t="str">
        <f t="shared" si="30"/>
        <v>.</v>
      </c>
      <c r="F181" s="301" t="s">
        <v>296</v>
      </c>
      <c r="G181" s="127"/>
      <c r="H181" s="127"/>
      <c r="I181" s="127"/>
      <c r="J181" s="2">
        <v>176</v>
      </c>
      <c r="K181" s="295" t="s">
        <v>296</v>
      </c>
      <c r="L181" s="296" t="str">
        <f>Overallresults!$C$4</f>
        <v>Watford</v>
      </c>
      <c r="M181" s="126"/>
      <c r="N181" s="2"/>
      <c r="O181" s="2"/>
      <c r="P181" s="2"/>
      <c r="Q181" s="2"/>
      <c r="R181" s="2"/>
      <c r="W181" s="136" t="str">
        <f t="shared" si="41"/>
        <v>.</v>
      </c>
      <c r="X181" s="136" t="str">
        <f t="shared" si="42"/>
        <v>.</v>
      </c>
      <c r="Y181" t="str">
        <f t="shared" si="43"/>
        <v>.</v>
      </c>
      <c r="Z181" t="str">
        <f t="shared" si="44"/>
        <v>.</v>
      </c>
      <c r="AA181" s="283" t="str">
        <f t="shared" si="45"/>
        <v>.</v>
      </c>
      <c r="AC181" s="136" t="str">
        <f t="shared" si="46"/>
        <v>.</v>
      </c>
      <c r="AD181" s="136" t="str">
        <f t="shared" si="47"/>
        <v>.</v>
      </c>
      <c r="AE181" t="str">
        <f t="shared" si="48"/>
        <v>.</v>
      </c>
      <c r="AF181" t="str">
        <f t="shared" si="49"/>
        <v>.</v>
      </c>
      <c r="AG181" s="283" t="str">
        <f t="shared" si="50"/>
        <v>.</v>
      </c>
    </row>
    <row r="182" spans="1:33" x14ac:dyDescent="0.35">
      <c r="A182" s="311" t="s">
        <v>296</v>
      </c>
      <c r="B182" s="287" t="s">
        <v>296</v>
      </c>
      <c r="C182" s="289" t="s">
        <v>296</v>
      </c>
      <c r="D182" s="141" t="str">
        <f t="shared" si="29"/>
        <v>.</v>
      </c>
      <c r="E182" s="141" t="str">
        <f t="shared" si="30"/>
        <v>.</v>
      </c>
      <c r="F182" s="301" t="s">
        <v>296</v>
      </c>
      <c r="G182" s="127"/>
      <c r="H182" s="127"/>
      <c r="I182" s="127"/>
      <c r="J182" s="2">
        <v>177</v>
      </c>
      <c r="K182" s="295" t="s">
        <v>296</v>
      </c>
      <c r="L182" s="296" t="str">
        <f>Overallresults!$C$4</f>
        <v>Watford</v>
      </c>
      <c r="M182" s="126"/>
      <c r="N182" s="2"/>
      <c r="O182" s="2"/>
      <c r="P182" s="2"/>
      <c r="Q182" s="2"/>
      <c r="R182" s="2"/>
      <c r="W182" s="136" t="str">
        <f t="shared" si="41"/>
        <v>.</v>
      </c>
      <c r="X182" s="136" t="str">
        <f t="shared" si="42"/>
        <v>.</v>
      </c>
      <c r="Y182" t="str">
        <f t="shared" si="43"/>
        <v>.</v>
      </c>
      <c r="Z182" t="str">
        <f t="shared" si="44"/>
        <v>.</v>
      </c>
      <c r="AA182" s="283" t="str">
        <f t="shared" si="45"/>
        <v>.</v>
      </c>
      <c r="AC182" s="136" t="str">
        <f t="shared" si="46"/>
        <v>.</v>
      </c>
      <c r="AD182" s="136" t="str">
        <f t="shared" si="47"/>
        <v>.</v>
      </c>
      <c r="AE182" t="str">
        <f t="shared" si="48"/>
        <v>.</v>
      </c>
      <c r="AF182" t="str">
        <f t="shared" si="49"/>
        <v>.</v>
      </c>
      <c r="AG182" s="283" t="str">
        <f t="shared" si="50"/>
        <v>.</v>
      </c>
    </row>
    <row r="183" spans="1:33" x14ac:dyDescent="0.35">
      <c r="A183" s="311" t="s">
        <v>296</v>
      </c>
      <c r="B183" s="287" t="s">
        <v>296</v>
      </c>
      <c r="C183" s="289" t="s">
        <v>296</v>
      </c>
      <c r="D183" s="141" t="str">
        <f t="shared" si="29"/>
        <v>.</v>
      </c>
      <c r="E183" s="141" t="str">
        <f t="shared" si="30"/>
        <v>.</v>
      </c>
      <c r="F183" s="301" t="s">
        <v>296</v>
      </c>
      <c r="G183" s="127"/>
      <c r="H183" s="127"/>
      <c r="I183" s="127"/>
      <c r="J183" s="2">
        <v>178</v>
      </c>
      <c r="K183" s="295" t="s">
        <v>296</v>
      </c>
      <c r="L183" s="296" t="str">
        <f>Overallresults!$C$4</f>
        <v>Watford</v>
      </c>
      <c r="M183" s="126"/>
      <c r="N183" s="2"/>
      <c r="O183" s="2"/>
      <c r="P183" s="2"/>
      <c r="Q183" s="2"/>
      <c r="R183" s="2"/>
      <c r="W183" s="136" t="str">
        <f t="shared" si="41"/>
        <v>.</v>
      </c>
      <c r="X183" s="136" t="str">
        <f t="shared" si="42"/>
        <v>.</v>
      </c>
      <c r="Y183" t="str">
        <f t="shared" si="43"/>
        <v>.</v>
      </c>
      <c r="Z183" t="str">
        <f t="shared" si="44"/>
        <v>.</v>
      </c>
      <c r="AA183" s="283" t="str">
        <f t="shared" si="45"/>
        <v>.</v>
      </c>
      <c r="AC183" s="136" t="str">
        <f t="shared" si="46"/>
        <v>.</v>
      </c>
      <c r="AD183" s="136" t="str">
        <f t="shared" si="47"/>
        <v>.</v>
      </c>
      <c r="AE183" t="str">
        <f t="shared" si="48"/>
        <v>.</v>
      </c>
      <c r="AF183" t="str">
        <f t="shared" si="49"/>
        <v>.</v>
      </c>
      <c r="AG183" s="283" t="str">
        <f t="shared" si="50"/>
        <v>.</v>
      </c>
    </row>
    <row r="184" spans="1:33" x14ac:dyDescent="0.35">
      <c r="A184" s="311" t="s">
        <v>296</v>
      </c>
      <c r="B184" s="287" t="s">
        <v>296</v>
      </c>
      <c r="C184" s="289" t="s">
        <v>296</v>
      </c>
      <c r="D184" s="141" t="str">
        <f t="shared" si="29"/>
        <v>.</v>
      </c>
      <c r="E184" s="141" t="str">
        <f t="shared" si="30"/>
        <v>.</v>
      </c>
      <c r="F184" s="301" t="s">
        <v>296</v>
      </c>
      <c r="G184" s="127"/>
      <c r="H184" s="127"/>
      <c r="I184" s="127"/>
      <c r="J184" s="2">
        <v>179</v>
      </c>
      <c r="K184" s="295" t="s">
        <v>296</v>
      </c>
      <c r="L184" s="296" t="str">
        <f>Overallresults!$C$4</f>
        <v>Watford</v>
      </c>
      <c r="M184" s="126"/>
      <c r="N184" s="2"/>
      <c r="O184" s="2"/>
      <c r="P184" s="2"/>
      <c r="Q184" s="2"/>
      <c r="R184" s="2"/>
      <c r="W184" s="136" t="str">
        <f t="shared" si="41"/>
        <v>.</v>
      </c>
      <c r="X184" s="136" t="str">
        <f t="shared" si="42"/>
        <v>.</v>
      </c>
      <c r="Y184" t="str">
        <f t="shared" si="43"/>
        <v>.</v>
      </c>
      <c r="Z184" t="str">
        <f t="shared" si="44"/>
        <v>.</v>
      </c>
      <c r="AA184" s="283" t="str">
        <f t="shared" si="45"/>
        <v>.</v>
      </c>
      <c r="AC184" s="136" t="str">
        <f t="shared" si="46"/>
        <v>.</v>
      </c>
      <c r="AD184" s="136" t="str">
        <f t="shared" si="47"/>
        <v>.</v>
      </c>
      <c r="AE184" t="str">
        <f t="shared" si="48"/>
        <v>.</v>
      </c>
      <c r="AF184" t="str">
        <f t="shared" si="49"/>
        <v>.</v>
      </c>
      <c r="AG184" s="283" t="str">
        <f t="shared" si="50"/>
        <v>.</v>
      </c>
    </row>
    <row r="185" spans="1:33" x14ac:dyDescent="0.35">
      <c r="A185" s="311" t="s">
        <v>296</v>
      </c>
      <c r="B185" s="287" t="s">
        <v>296</v>
      </c>
      <c r="C185" s="289" t="s">
        <v>296</v>
      </c>
      <c r="D185" s="141" t="str">
        <f t="shared" si="29"/>
        <v>.</v>
      </c>
      <c r="E185" s="141" t="str">
        <f t="shared" si="30"/>
        <v>.</v>
      </c>
      <c r="F185" s="301" t="s">
        <v>296</v>
      </c>
      <c r="G185" s="127"/>
      <c r="H185" s="127"/>
      <c r="I185" s="127"/>
      <c r="J185" s="2">
        <v>180</v>
      </c>
      <c r="K185" s="295" t="s">
        <v>296</v>
      </c>
      <c r="L185" s="296" t="str">
        <f>Overallresults!$C$4</f>
        <v>Watford</v>
      </c>
      <c r="M185" s="126"/>
      <c r="N185" s="2"/>
      <c r="O185" s="2"/>
      <c r="P185" s="2"/>
      <c r="Q185" s="2"/>
      <c r="R185" s="2"/>
      <c r="W185" s="136" t="str">
        <f t="shared" si="41"/>
        <v>.</v>
      </c>
      <c r="X185" s="136" t="str">
        <f t="shared" si="42"/>
        <v>.</v>
      </c>
      <c r="Y185" t="str">
        <f t="shared" si="43"/>
        <v>.</v>
      </c>
      <c r="Z185" t="str">
        <f t="shared" si="44"/>
        <v>.</v>
      </c>
      <c r="AA185" s="283" t="str">
        <f t="shared" si="45"/>
        <v>.</v>
      </c>
      <c r="AC185" s="136" t="str">
        <f t="shared" si="46"/>
        <v>.</v>
      </c>
      <c r="AD185" s="136" t="str">
        <f t="shared" si="47"/>
        <v>.</v>
      </c>
      <c r="AE185" t="str">
        <f t="shared" si="48"/>
        <v>.</v>
      </c>
      <c r="AF185" t="str">
        <f t="shared" si="49"/>
        <v>.</v>
      </c>
      <c r="AG185" s="283" t="str">
        <f t="shared" si="50"/>
        <v>.</v>
      </c>
    </row>
    <row r="186" spans="1:33" x14ac:dyDescent="0.35">
      <c r="A186" s="311" t="s">
        <v>296</v>
      </c>
      <c r="B186" s="287" t="s">
        <v>296</v>
      </c>
      <c r="C186" s="289" t="s">
        <v>296</v>
      </c>
      <c r="D186" s="141" t="str">
        <f t="shared" si="29"/>
        <v>.</v>
      </c>
      <c r="E186" s="141" t="str">
        <f t="shared" si="30"/>
        <v>.</v>
      </c>
      <c r="F186" s="301" t="s">
        <v>296</v>
      </c>
      <c r="G186" s="127"/>
      <c r="H186" s="127"/>
      <c r="I186" s="127"/>
      <c r="J186" s="2">
        <v>181</v>
      </c>
      <c r="K186" s="295" t="s">
        <v>296</v>
      </c>
      <c r="L186" s="296" t="str">
        <f>Overallresults!$C$4</f>
        <v>Watford</v>
      </c>
      <c r="M186" s="126"/>
      <c r="N186" s="2"/>
      <c r="O186" s="2"/>
      <c r="P186" s="2"/>
      <c r="Q186" s="2"/>
      <c r="R186" s="2"/>
      <c r="W186" s="136" t="str">
        <f t="shared" si="41"/>
        <v>.</v>
      </c>
      <c r="X186" s="136" t="str">
        <f t="shared" si="42"/>
        <v>.</v>
      </c>
      <c r="Y186" t="str">
        <f t="shared" si="43"/>
        <v>.</v>
      </c>
      <c r="Z186" t="str">
        <f t="shared" si="44"/>
        <v>.</v>
      </c>
      <c r="AA186" s="283" t="str">
        <f t="shared" si="45"/>
        <v>.</v>
      </c>
      <c r="AC186" s="136" t="str">
        <f t="shared" si="46"/>
        <v>.</v>
      </c>
      <c r="AD186" s="136" t="str">
        <f t="shared" si="47"/>
        <v>.</v>
      </c>
      <c r="AE186" t="str">
        <f t="shared" si="48"/>
        <v>.</v>
      </c>
      <c r="AF186" t="str">
        <f t="shared" si="49"/>
        <v>.</v>
      </c>
      <c r="AG186" s="283" t="str">
        <f t="shared" si="50"/>
        <v>.</v>
      </c>
    </row>
    <row r="187" spans="1:33" x14ac:dyDescent="0.35">
      <c r="A187" s="311" t="s">
        <v>296</v>
      </c>
      <c r="B187" s="287" t="s">
        <v>296</v>
      </c>
      <c r="C187" s="289" t="s">
        <v>296</v>
      </c>
      <c r="D187" s="141" t="str">
        <f t="shared" si="29"/>
        <v>.</v>
      </c>
      <c r="E187" s="141" t="str">
        <f t="shared" si="30"/>
        <v>.</v>
      </c>
      <c r="F187" s="301" t="s">
        <v>296</v>
      </c>
      <c r="G187" s="127"/>
      <c r="H187" s="127"/>
      <c r="I187" s="127"/>
      <c r="J187" s="2">
        <v>182</v>
      </c>
      <c r="K187" s="295" t="s">
        <v>296</v>
      </c>
      <c r="L187" s="296" t="str">
        <f>Overallresults!$C$4</f>
        <v>Watford</v>
      </c>
      <c r="M187" s="126"/>
      <c r="N187" s="2"/>
      <c r="O187" s="2"/>
      <c r="P187" s="2"/>
      <c r="Q187" s="2"/>
      <c r="R187" s="2"/>
      <c r="W187" s="136" t="str">
        <f t="shared" si="41"/>
        <v>.</v>
      </c>
      <c r="X187" s="136" t="str">
        <f t="shared" si="42"/>
        <v>.</v>
      </c>
      <c r="Y187" t="str">
        <f t="shared" si="43"/>
        <v>.</v>
      </c>
      <c r="Z187" t="str">
        <f t="shared" si="44"/>
        <v>.</v>
      </c>
      <c r="AA187" s="283" t="str">
        <f t="shared" si="45"/>
        <v>.</v>
      </c>
      <c r="AC187" s="136" t="str">
        <f t="shared" si="46"/>
        <v>.</v>
      </c>
      <c r="AD187" s="136" t="str">
        <f t="shared" si="47"/>
        <v>.</v>
      </c>
      <c r="AE187" t="str">
        <f t="shared" si="48"/>
        <v>.</v>
      </c>
      <c r="AF187" t="str">
        <f t="shared" si="49"/>
        <v>.</v>
      </c>
      <c r="AG187" s="283" t="str">
        <f t="shared" si="50"/>
        <v>.</v>
      </c>
    </row>
    <row r="188" spans="1:33" x14ac:dyDescent="0.35">
      <c r="A188" s="311" t="s">
        <v>296</v>
      </c>
      <c r="B188" s="287" t="s">
        <v>296</v>
      </c>
      <c r="C188" s="289" t="s">
        <v>296</v>
      </c>
      <c r="D188" s="141" t="str">
        <f t="shared" si="29"/>
        <v>.</v>
      </c>
      <c r="E188" s="141" t="str">
        <f t="shared" si="30"/>
        <v>.</v>
      </c>
      <c r="F188" s="301" t="s">
        <v>296</v>
      </c>
      <c r="G188" s="127"/>
      <c r="H188" s="127"/>
      <c r="I188" s="127"/>
      <c r="J188" s="2">
        <v>183</v>
      </c>
      <c r="K188" s="295" t="s">
        <v>296</v>
      </c>
      <c r="L188" s="296" t="str">
        <f>Overallresults!$C$4</f>
        <v>Watford</v>
      </c>
      <c r="M188" s="126"/>
      <c r="N188" s="2"/>
      <c r="O188" s="2"/>
      <c r="P188" s="2"/>
      <c r="Q188" s="2"/>
      <c r="R188" s="2"/>
      <c r="W188" s="136" t="str">
        <f t="shared" si="41"/>
        <v>.</v>
      </c>
      <c r="X188" s="136" t="str">
        <f t="shared" si="42"/>
        <v>.</v>
      </c>
      <c r="Y188" t="str">
        <f t="shared" si="43"/>
        <v>.</v>
      </c>
      <c r="Z188" t="str">
        <f t="shared" si="44"/>
        <v>.</v>
      </c>
      <c r="AA188" s="283" t="str">
        <f t="shared" si="45"/>
        <v>.</v>
      </c>
      <c r="AC188" s="136" t="str">
        <f t="shared" si="46"/>
        <v>.</v>
      </c>
      <c r="AD188" s="136" t="str">
        <f t="shared" si="47"/>
        <v>.</v>
      </c>
      <c r="AE188" t="str">
        <f t="shared" si="48"/>
        <v>.</v>
      </c>
      <c r="AF188" t="str">
        <f t="shared" si="49"/>
        <v>.</v>
      </c>
      <c r="AG188" s="283" t="str">
        <f t="shared" si="50"/>
        <v>.</v>
      </c>
    </row>
    <row r="189" spans="1:33" x14ac:dyDescent="0.35">
      <c r="A189" s="311" t="s">
        <v>296</v>
      </c>
      <c r="B189" s="287" t="s">
        <v>296</v>
      </c>
      <c r="C189" s="289" t="s">
        <v>296</v>
      </c>
      <c r="D189" s="141" t="str">
        <f t="shared" si="29"/>
        <v>.</v>
      </c>
      <c r="E189" s="141" t="str">
        <f t="shared" si="30"/>
        <v>.</v>
      </c>
      <c r="F189" s="301" t="s">
        <v>296</v>
      </c>
      <c r="G189" s="127"/>
      <c r="H189" s="127"/>
      <c r="I189" s="127"/>
      <c r="J189" s="2">
        <v>184</v>
      </c>
      <c r="K189" s="295" t="s">
        <v>296</v>
      </c>
      <c r="L189" s="296" t="str">
        <f>Overallresults!$C$4</f>
        <v>Watford</v>
      </c>
      <c r="M189" s="126"/>
      <c r="N189" s="2"/>
      <c r="O189" s="2"/>
      <c r="P189" s="2"/>
      <c r="Q189" s="2"/>
      <c r="R189" s="2"/>
      <c r="W189" s="136" t="str">
        <f t="shared" si="41"/>
        <v>.</v>
      </c>
      <c r="X189" s="136" t="str">
        <f t="shared" si="42"/>
        <v>.</v>
      </c>
      <c r="Y189" t="str">
        <f t="shared" si="43"/>
        <v>.</v>
      </c>
      <c r="Z189" t="str">
        <f t="shared" si="44"/>
        <v>.</v>
      </c>
      <c r="AA189" s="283" t="str">
        <f t="shared" si="45"/>
        <v>.</v>
      </c>
      <c r="AC189" s="136" t="str">
        <f t="shared" si="46"/>
        <v>.</v>
      </c>
      <c r="AD189" s="136" t="str">
        <f t="shared" si="47"/>
        <v>.</v>
      </c>
      <c r="AE189" t="str">
        <f t="shared" si="48"/>
        <v>.</v>
      </c>
      <c r="AF189" t="str">
        <f t="shared" si="49"/>
        <v>.</v>
      </c>
      <c r="AG189" s="283" t="str">
        <f t="shared" si="50"/>
        <v>.</v>
      </c>
    </row>
    <row r="190" spans="1:33" x14ac:dyDescent="0.35">
      <c r="A190" s="311" t="s">
        <v>296</v>
      </c>
      <c r="B190" s="287" t="s">
        <v>296</v>
      </c>
      <c r="C190" s="289" t="s">
        <v>296</v>
      </c>
      <c r="D190" s="141" t="str">
        <f t="shared" si="29"/>
        <v>.</v>
      </c>
      <c r="E190" s="141" t="str">
        <f t="shared" si="30"/>
        <v>.</v>
      </c>
      <c r="F190" s="301" t="s">
        <v>296</v>
      </c>
      <c r="G190" s="127"/>
      <c r="H190" s="127"/>
      <c r="I190" s="127"/>
      <c r="J190" s="2">
        <v>185</v>
      </c>
      <c r="K190" s="295" t="s">
        <v>296</v>
      </c>
      <c r="L190" s="296" t="str">
        <f>Overallresults!$C$4</f>
        <v>Watford</v>
      </c>
      <c r="M190" s="126"/>
      <c r="N190" s="2"/>
      <c r="O190" s="2"/>
      <c r="P190" s="2"/>
      <c r="Q190" s="2"/>
      <c r="R190" s="2"/>
      <c r="W190" s="136" t="str">
        <f t="shared" si="41"/>
        <v>.</v>
      </c>
      <c r="X190" s="136" t="str">
        <f t="shared" si="42"/>
        <v>.</v>
      </c>
      <c r="Y190" t="str">
        <f t="shared" si="43"/>
        <v>.</v>
      </c>
      <c r="Z190" t="str">
        <f t="shared" si="44"/>
        <v>.</v>
      </c>
      <c r="AA190" s="283" t="str">
        <f t="shared" si="45"/>
        <v>.</v>
      </c>
      <c r="AC190" s="136" t="str">
        <f t="shared" si="46"/>
        <v>.</v>
      </c>
      <c r="AD190" s="136" t="str">
        <f t="shared" si="47"/>
        <v>.</v>
      </c>
      <c r="AE190" t="str">
        <f t="shared" si="48"/>
        <v>.</v>
      </c>
      <c r="AF190" t="str">
        <f t="shared" si="49"/>
        <v>.</v>
      </c>
      <c r="AG190" s="283" t="str">
        <f t="shared" si="50"/>
        <v>.</v>
      </c>
    </row>
    <row r="191" spans="1:33" x14ac:dyDescent="0.35">
      <c r="A191" s="311" t="s">
        <v>296</v>
      </c>
      <c r="B191" s="287" t="s">
        <v>296</v>
      </c>
      <c r="C191" s="289" t="s">
        <v>296</v>
      </c>
      <c r="D191" s="141" t="str">
        <f t="shared" si="29"/>
        <v>.</v>
      </c>
      <c r="E191" s="141" t="str">
        <f t="shared" si="30"/>
        <v>.</v>
      </c>
      <c r="F191" s="301" t="s">
        <v>296</v>
      </c>
      <c r="G191" s="127"/>
      <c r="H191" s="127"/>
      <c r="I191" s="127"/>
      <c r="J191" s="2">
        <v>186</v>
      </c>
      <c r="K191" s="295" t="s">
        <v>296</v>
      </c>
      <c r="L191" s="296" t="str">
        <f>Overallresults!$C$4</f>
        <v>Watford</v>
      </c>
      <c r="M191" s="126"/>
      <c r="N191" s="2"/>
      <c r="O191" s="2"/>
      <c r="P191" s="2"/>
      <c r="Q191" s="2"/>
      <c r="R191" s="2"/>
      <c r="W191" s="136" t="str">
        <f t="shared" si="41"/>
        <v>.</v>
      </c>
      <c r="X191" s="136" t="str">
        <f t="shared" si="42"/>
        <v>.</v>
      </c>
      <c r="Y191" t="str">
        <f t="shared" si="43"/>
        <v>.</v>
      </c>
      <c r="Z191" t="str">
        <f t="shared" si="44"/>
        <v>.</v>
      </c>
      <c r="AA191" s="283" t="str">
        <f t="shared" si="45"/>
        <v>.</v>
      </c>
      <c r="AC191" s="136" t="str">
        <f t="shared" si="46"/>
        <v>.</v>
      </c>
      <c r="AD191" s="136" t="str">
        <f t="shared" si="47"/>
        <v>.</v>
      </c>
      <c r="AE191" t="str">
        <f t="shared" si="48"/>
        <v>.</v>
      </c>
      <c r="AF191" t="str">
        <f t="shared" si="49"/>
        <v>.</v>
      </c>
      <c r="AG191" s="283" t="str">
        <f t="shared" si="50"/>
        <v>.</v>
      </c>
    </row>
    <row r="192" spans="1:33" x14ac:dyDescent="0.35">
      <c r="A192" s="311" t="s">
        <v>296</v>
      </c>
      <c r="B192" s="287" t="s">
        <v>296</v>
      </c>
      <c r="C192" s="289" t="s">
        <v>296</v>
      </c>
      <c r="D192" s="141" t="str">
        <f t="shared" si="29"/>
        <v>.</v>
      </c>
      <c r="E192" s="141" t="str">
        <f t="shared" si="30"/>
        <v>.</v>
      </c>
      <c r="F192" s="301" t="s">
        <v>296</v>
      </c>
      <c r="G192" s="127"/>
      <c r="H192" s="127"/>
      <c r="I192" s="127"/>
      <c r="J192" s="2">
        <v>187</v>
      </c>
      <c r="K192" s="295" t="s">
        <v>296</v>
      </c>
      <c r="L192" s="296" t="str">
        <f>Overallresults!$C$4</f>
        <v>Watford</v>
      </c>
      <c r="M192" s="126"/>
      <c r="N192" s="2"/>
      <c r="O192" s="2"/>
      <c r="P192" s="2"/>
      <c r="Q192" s="2"/>
      <c r="R192" s="2"/>
      <c r="W192" s="136" t="str">
        <f t="shared" si="41"/>
        <v>.</v>
      </c>
      <c r="X192" s="136" t="str">
        <f t="shared" si="42"/>
        <v>.</v>
      </c>
      <c r="Y192" t="str">
        <f t="shared" si="43"/>
        <v>.</v>
      </c>
      <c r="Z192" t="str">
        <f t="shared" si="44"/>
        <v>.</v>
      </c>
      <c r="AA192" s="283" t="str">
        <f t="shared" si="45"/>
        <v>.</v>
      </c>
      <c r="AC192" s="136" t="str">
        <f t="shared" si="46"/>
        <v>.</v>
      </c>
      <c r="AD192" s="136" t="str">
        <f t="shared" si="47"/>
        <v>.</v>
      </c>
      <c r="AE192" t="str">
        <f t="shared" si="48"/>
        <v>.</v>
      </c>
      <c r="AF192" t="str">
        <f t="shared" si="49"/>
        <v>.</v>
      </c>
      <c r="AG192" s="283" t="str">
        <f t="shared" si="50"/>
        <v>.</v>
      </c>
    </row>
    <row r="193" spans="1:33" x14ac:dyDescent="0.35">
      <c r="A193" s="311" t="s">
        <v>296</v>
      </c>
      <c r="B193" s="287" t="s">
        <v>296</v>
      </c>
      <c r="C193" s="289" t="s">
        <v>296</v>
      </c>
      <c r="D193" s="141" t="str">
        <f t="shared" si="29"/>
        <v>.</v>
      </c>
      <c r="E193" s="141" t="str">
        <f t="shared" si="30"/>
        <v>.</v>
      </c>
      <c r="F193" s="301" t="s">
        <v>296</v>
      </c>
      <c r="G193" s="127"/>
      <c r="H193" s="127"/>
      <c r="I193" s="127"/>
      <c r="J193" s="2">
        <v>188</v>
      </c>
      <c r="K193" s="295" t="s">
        <v>296</v>
      </c>
      <c r="L193" s="296" t="str">
        <f>Overallresults!$C$4</f>
        <v>Watford</v>
      </c>
      <c r="M193" s="126"/>
      <c r="N193" s="2"/>
      <c r="O193" s="2"/>
      <c r="P193" s="2"/>
      <c r="Q193" s="2"/>
      <c r="R193" s="2"/>
      <c r="W193" s="136" t="str">
        <f t="shared" si="41"/>
        <v>.</v>
      </c>
      <c r="X193" s="136" t="str">
        <f t="shared" si="42"/>
        <v>.</v>
      </c>
      <c r="Y193" t="str">
        <f t="shared" si="43"/>
        <v>.</v>
      </c>
      <c r="Z193" t="str">
        <f t="shared" si="44"/>
        <v>.</v>
      </c>
      <c r="AA193" s="283" t="str">
        <f t="shared" si="45"/>
        <v>.</v>
      </c>
      <c r="AC193" s="136" t="str">
        <f t="shared" si="46"/>
        <v>.</v>
      </c>
      <c r="AD193" s="136" t="str">
        <f t="shared" si="47"/>
        <v>.</v>
      </c>
      <c r="AE193" t="str">
        <f t="shared" si="48"/>
        <v>.</v>
      </c>
      <c r="AF193" t="str">
        <f t="shared" si="49"/>
        <v>.</v>
      </c>
      <c r="AG193" s="283" t="str">
        <f t="shared" si="50"/>
        <v>.</v>
      </c>
    </row>
    <row r="194" spans="1:33" x14ac:dyDescent="0.35">
      <c r="A194" s="311" t="s">
        <v>296</v>
      </c>
      <c r="B194" s="287" t="s">
        <v>296</v>
      </c>
      <c r="C194" s="289" t="s">
        <v>296</v>
      </c>
      <c r="D194" s="141" t="str">
        <f t="shared" si="29"/>
        <v>.</v>
      </c>
      <c r="E194" s="141" t="str">
        <f t="shared" si="30"/>
        <v>.</v>
      </c>
      <c r="F194" s="301" t="s">
        <v>296</v>
      </c>
      <c r="G194" s="127"/>
      <c r="H194" s="127"/>
      <c r="I194" s="127"/>
      <c r="J194" s="2">
        <v>189</v>
      </c>
      <c r="K194" s="295" t="s">
        <v>296</v>
      </c>
      <c r="L194" s="296" t="str">
        <f>Overallresults!$C$4</f>
        <v>Watford</v>
      </c>
      <c r="M194" s="126"/>
      <c r="N194" s="2"/>
      <c r="O194" s="2"/>
      <c r="P194" s="2"/>
      <c r="Q194" s="2"/>
      <c r="R194" s="2"/>
      <c r="W194" s="136" t="str">
        <f t="shared" si="41"/>
        <v>.</v>
      </c>
      <c r="X194" s="136" t="str">
        <f t="shared" si="42"/>
        <v>.</v>
      </c>
      <c r="Y194" t="str">
        <f t="shared" si="43"/>
        <v>.</v>
      </c>
      <c r="Z194" t="str">
        <f t="shared" si="44"/>
        <v>.</v>
      </c>
      <c r="AA194" s="283" t="str">
        <f t="shared" si="45"/>
        <v>.</v>
      </c>
      <c r="AC194" s="136" t="str">
        <f t="shared" si="46"/>
        <v>.</v>
      </c>
      <c r="AD194" s="136" t="str">
        <f t="shared" si="47"/>
        <v>.</v>
      </c>
      <c r="AE194" t="str">
        <f t="shared" si="48"/>
        <v>.</v>
      </c>
      <c r="AF194" t="str">
        <f t="shared" si="49"/>
        <v>.</v>
      </c>
      <c r="AG194" s="283" t="str">
        <f t="shared" si="50"/>
        <v>.</v>
      </c>
    </row>
    <row r="195" spans="1:33" x14ac:dyDescent="0.35">
      <c r="A195" s="311" t="s">
        <v>296</v>
      </c>
      <c r="B195" s="287" t="s">
        <v>296</v>
      </c>
      <c r="C195" s="289" t="s">
        <v>296</v>
      </c>
      <c r="D195" s="141" t="str">
        <f t="shared" si="29"/>
        <v>.</v>
      </c>
      <c r="E195" s="141" t="str">
        <f t="shared" si="30"/>
        <v>.</v>
      </c>
      <c r="F195" s="301" t="s">
        <v>296</v>
      </c>
      <c r="G195" s="127"/>
      <c r="H195" s="127"/>
      <c r="I195" s="127"/>
      <c r="J195" s="2">
        <v>190</v>
      </c>
      <c r="K195" s="295" t="s">
        <v>296</v>
      </c>
      <c r="L195" s="296" t="str">
        <f>Overallresults!$C$4</f>
        <v>Watford</v>
      </c>
      <c r="M195" s="126"/>
      <c r="N195" s="2"/>
      <c r="O195" s="2"/>
      <c r="P195" s="2"/>
      <c r="Q195" s="2"/>
      <c r="R195" s="2"/>
      <c r="W195" s="136" t="str">
        <f t="shared" si="41"/>
        <v>.</v>
      </c>
      <c r="X195" s="136" t="str">
        <f t="shared" si="42"/>
        <v>.</v>
      </c>
      <c r="Y195" t="str">
        <f t="shared" si="43"/>
        <v>.</v>
      </c>
      <c r="Z195" t="str">
        <f t="shared" si="44"/>
        <v>.</v>
      </c>
      <c r="AA195" s="283" t="str">
        <f t="shared" si="45"/>
        <v>.</v>
      </c>
      <c r="AC195" s="136" t="str">
        <f t="shared" si="46"/>
        <v>.</v>
      </c>
      <c r="AD195" s="136" t="str">
        <f t="shared" si="47"/>
        <v>.</v>
      </c>
      <c r="AE195" t="str">
        <f t="shared" si="48"/>
        <v>.</v>
      </c>
      <c r="AF195" t="str">
        <f t="shared" si="49"/>
        <v>.</v>
      </c>
      <c r="AG195" s="283" t="str">
        <f t="shared" si="50"/>
        <v>.</v>
      </c>
    </row>
    <row r="196" spans="1:33" x14ac:dyDescent="0.35">
      <c r="A196" s="311" t="s">
        <v>296</v>
      </c>
      <c r="B196" s="287" t="s">
        <v>296</v>
      </c>
      <c r="C196" s="289" t="s">
        <v>296</v>
      </c>
      <c r="D196" s="141" t="str">
        <f t="shared" si="29"/>
        <v>.</v>
      </c>
      <c r="E196" s="141" t="str">
        <f t="shared" si="30"/>
        <v>.</v>
      </c>
      <c r="F196" s="301" t="s">
        <v>296</v>
      </c>
      <c r="G196" s="127"/>
      <c r="H196" s="127"/>
      <c r="I196" s="127"/>
      <c r="J196" s="2">
        <v>191</v>
      </c>
      <c r="K196" s="295" t="s">
        <v>296</v>
      </c>
      <c r="L196" s="296" t="str">
        <f>Overallresults!$C$4</f>
        <v>Watford</v>
      </c>
      <c r="M196" s="126"/>
      <c r="N196" s="2"/>
      <c r="O196" s="2"/>
      <c r="P196" s="2"/>
      <c r="Q196" s="2"/>
      <c r="R196" s="2"/>
      <c r="W196" s="136" t="str">
        <f t="shared" si="41"/>
        <v>.</v>
      </c>
      <c r="X196" s="136" t="str">
        <f t="shared" si="42"/>
        <v>.</v>
      </c>
      <c r="Y196" t="str">
        <f t="shared" si="43"/>
        <v>.</v>
      </c>
      <c r="Z196" t="str">
        <f t="shared" si="44"/>
        <v>.</v>
      </c>
      <c r="AA196" s="283" t="str">
        <f t="shared" si="45"/>
        <v>.</v>
      </c>
      <c r="AC196" s="136" t="str">
        <f t="shared" si="46"/>
        <v>.</v>
      </c>
      <c r="AD196" s="136" t="str">
        <f t="shared" si="47"/>
        <v>.</v>
      </c>
      <c r="AE196" t="str">
        <f t="shared" si="48"/>
        <v>.</v>
      </c>
      <c r="AF196" t="str">
        <f t="shared" si="49"/>
        <v>.</v>
      </c>
      <c r="AG196" s="283" t="str">
        <f t="shared" si="50"/>
        <v>.</v>
      </c>
    </row>
    <row r="197" spans="1:33" x14ac:dyDescent="0.35">
      <c r="A197" s="311" t="s">
        <v>296</v>
      </c>
      <c r="B197" s="287" t="s">
        <v>296</v>
      </c>
      <c r="C197" s="289" t="s">
        <v>296</v>
      </c>
      <c r="D197" s="141" t="str">
        <f t="shared" ref="D197:D260" si="51">VLOOKUP($C197,$J$6:$M$506,2,TRUE)</f>
        <v>.</v>
      </c>
      <c r="E197" s="141" t="str">
        <f t="shared" ref="E197:E260" si="52">VLOOKUP($C197,$J$6:$M$506,3,TRUE)</f>
        <v>.</v>
      </c>
      <c r="F197" s="301" t="s">
        <v>296</v>
      </c>
      <c r="G197" s="127"/>
      <c r="H197" s="127"/>
      <c r="I197" s="127"/>
      <c r="J197" s="2">
        <v>192</v>
      </c>
      <c r="K197" s="295" t="s">
        <v>296</v>
      </c>
      <c r="L197" s="296" t="str">
        <f>Overallresults!$C$4</f>
        <v>Watford</v>
      </c>
      <c r="M197" s="126"/>
      <c r="N197" s="2"/>
      <c r="O197" s="2"/>
      <c r="P197" s="2"/>
      <c r="Q197" s="2"/>
      <c r="R197" s="2"/>
      <c r="W197" s="136" t="str">
        <f t="shared" si="41"/>
        <v>.</v>
      </c>
      <c r="X197" s="136" t="str">
        <f t="shared" si="42"/>
        <v>.</v>
      </c>
      <c r="Y197" t="str">
        <f t="shared" si="43"/>
        <v>.</v>
      </c>
      <c r="Z197" t="str">
        <f t="shared" si="44"/>
        <v>.</v>
      </c>
      <c r="AA197" s="283" t="str">
        <f t="shared" si="45"/>
        <v>.</v>
      </c>
      <c r="AC197" s="136" t="str">
        <f t="shared" si="46"/>
        <v>.</v>
      </c>
      <c r="AD197" s="136" t="str">
        <f t="shared" si="47"/>
        <v>.</v>
      </c>
      <c r="AE197" t="str">
        <f t="shared" si="48"/>
        <v>.</v>
      </c>
      <c r="AF197" t="str">
        <f t="shared" si="49"/>
        <v>.</v>
      </c>
      <c r="AG197" s="283" t="str">
        <f t="shared" si="50"/>
        <v>.</v>
      </c>
    </row>
    <row r="198" spans="1:33" x14ac:dyDescent="0.35">
      <c r="A198" s="311" t="s">
        <v>296</v>
      </c>
      <c r="B198" s="287" t="s">
        <v>296</v>
      </c>
      <c r="C198" s="289" t="s">
        <v>296</v>
      </c>
      <c r="D198" s="141" t="str">
        <f t="shared" si="51"/>
        <v>.</v>
      </c>
      <c r="E198" s="141" t="str">
        <f t="shared" si="52"/>
        <v>.</v>
      </c>
      <c r="F198" s="301" t="s">
        <v>296</v>
      </c>
      <c r="G198" s="127"/>
      <c r="H198" s="127"/>
      <c r="I198" s="127"/>
      <c r="J198" s="2">
        <v>193</v>
      </c>
      <c r="K198" s="295" t="s">
        <v>296</v>
      </c>
      <c r="L198" s="296" t="str">
        <f>Overallresults!$C$4</f>
        <v>Watford</v>
      </c>
      <c r="M198" s="126"/>
      <c r="N198" s="2"/>
      <c r="O198" s="2"/>
      <c r="P198" s="2"/>
      <c r="Q198" s="2"/>
      <c r="R198" s="2"/>
      <c r="W198" s="136" t="str">
        <f t="shared" si="41"/>
        <v>.</v>
      </c>
      <c r="X198" s="136" t="str">
        <f t="shared" si="42"/>
        <v>.</v>
      </c>
      <c r="Y198" t="str">
        <f t="shared" si="43"/>
        <v>.</v>
      </c>
      <c r="Z198" t="str">
        <f t="shared" si="44"/>
        <v>.</v>
      </c>
      <c r="AA198" s="283" t="str">
        <f t="shared" si="45"/>
        <v>.</v>
      </c>
      <c r="AC198" s="136" t="str">
        <f t="shared" si="46"/>
        <v>.</v>
      </c>
      <c r="AD198" s="136" t="str">
        <f t="shared" si="47"/>
        <v>.</v>
      </c>
      <c r="AE198" t="str">
        <f t="shared" si="48"/>
        <v>.</v>
      </c>
      <c r="AF198" t="str">
        <f t="shared" si="49"/>
        <v>.</v>
      </c>
      <c r="AG198" s="283" t="str">
        <f t="shared" si="50"/>
        <v>.</v>
      </c>
    </row>
    <row r="199" spans="1:33" x14ac:dyDescent="0.35">
      <c r="A199" s="311" t="s">
        <v>296</v>
      </c>
      <c r="B199" s="287" t="s">
        <v>296</v>
      </c>
      <c r="C199" s="289" t="s">
        <v>296</v>
      </c>
      <c r="D199" s="141" t="str">
        <f t="shared" si="51"/>
        <v>.</v>
      </c>
      <c r="E199" s="141" t="str">
        <f t="shared" si="52"/>
        <v>.</v>
      </c>
      <c r="F199" s="301" t="s">
        <v>296</v>
      </c>
      <c r="G199" s="127"/>
      <c r="H199" s="127"/>
      <c r="I199" s="127"/>
      <c r="J199" s="2">
        <v>194</v>
      </c>
      <c r="K199" s="295" t="s">
        <v>296</v>
      </c>
      <c r="L199" s="296" t="str">
        <f>Overallresults!$C$4</f>
        <v>Watford</v>
      </c>
      <c r="M199" s="126"/>
      <c r="N199" s="2"/>
      <c r="O199" s="2"/>
      <c r="P199" s="2"/>
      <c r="Q199" s="2"/>
      <c r="R199" s="2"/>
      <c r="W199" s="136" t="str">
        <f t="shared" si="41"/>
        <v>.</v>
      </c>
      <c r="X199" s="136" t="str">
        <f t="shared" si="42"/>
        <v>.</v>
      </c>
      <c r="Y199" t="str">
        <f t="shared" si="43"/>
        <v>.</v>
      </c>
      <c r="Z199" t="str">
        <f t="shared" si="44"/>
        <v>.</v>
      </c>
      <c r="AA199" s="283" t="str">
        <f t="shared" si="45"/>
        <v>.</v>
      </c>
      <c r="AC199" s="136" t="str">
        <f t="shared" si="46"/>
        <v>.</v>
      </c>
      <c r="AD199" s="136" t="str">
        <f t="shared" si="47"/>
        <v>.</v>
      </c>
      <c r="AE199" t="str">
        <f t="shared" si="48"/>
        <v>.</v>
      </c>
      <c r="AF199" t="str">
        <f t="shared" si="49"/>
        <v>.</v>
      </c>
      <c r="AG199" s="283" t="str">
        <f t="shared" si="50"/>
        <v>.</v>
      </c>
    </row>
    <row r="200" spans="1:33" x14ac:dyDescent="0.35">
      <c r="A200" s="311" t="s">
        <v>296</v>
      </c>
      <c r="B200" s="287" t="s">
        <v>296</v>
      </c>
      <c r="C200" s="289" t="s">
        <v>296</v>
      </c>
      <c r="D200" s="141" t="str">
        <f t="shared" si="51"/>
        <v>.</v>
      </c>
      <c r="E200" s="141" t="str">
        <f t="shared" si="52"/>
        <v>.</v>
      </c>
      <c r="F200" s="301" t="s">
        <v>296</v>
      </c>
      <c r="G200" s="127"/>
      <c r="H200" s="127"/>
      <c r="I200" s="127"/>
      <c r="J200" s="2">
        <v>195</v>
      </c>
      <c r="K200" s="295" t="s">
        <v>296</v>
      </c>
      <c r="L200" s="296" t="str">
        <f>Overallresults!$C$4</f>
        <v>Watford</v>
      </c>
      <c r="M200" s="126"/>
      <c r="N200" s="2"/>
      <c r="O200" s="2"/>
      <c r="P200" s="2"/>
      <c r="Q200" s="2"/>
      <c r="R200" s="2"/>
      <c r="W200" s="136" t="str">
        <f t="shared" si="41"/>
        <v>.</v>
      </c>
      <c r="X200" s="136" t="str">
        <f t="shared" si="42"/>
        <v>.</v>
      </c>
      <c r="Y200" t="str">
        <f t="shared" si="43"/>
        <v>.</v>
      </c>
      <c r="Z200" t="str">
        <f t="shared" si="44"/>
        <v>.</v>
      </c>
      <c r="AA200" s="283" t="str">
        <f t="shared" si="45"/>
        <v>.</v>
      </c>
      <c r="AC200" s="136" t="str">
        <f t="shared" si="46"/>
        <v>.</v>
      </c>
      <c r="AD200" s="136" t="str">
        <f t="shared" si="47"/>
        <v>.</v>
      </c>
      <c r="AE200" t="str">
        <f t="shared" si="48"/>
        <v>.</v>
      </c>
      <c r="AF200" t="str">
        <f t="shared" si="49"/>
        <v>.</v>
      </c>
      <c r="AG200" s="283" t="str">
        <f t="shared" si="50"/>
        <v>.</v>
      </c>
    </row>
    <row r="201" spans="1:33" x14ac:dyDescent="0.35">
      <c r="A201" s="311" t="s">
        <v>296</v>
      </c>
      <c r="B201" s="287" t="s">
        <v>296</v>
      </c>
      <c r="C201" s="289" t="s">
        <v>296</v>
      </c>
      <c r="D201" s="141" t="str">
        <f t="shared" si="51"/>
        <v>.</v>
      </c>
      <c r="E201" s="141" t="str">
        <f t="shared" si="52"/>
        <v>.</v>
      </c>
      <c r="F201" s="301" t="s">
        <v>296</v>
      </c>
      <c r="G201" s="127"/>
      <c r="H201" s="127"/>
      <c r="I201" s="127"/>
      <c r="J201" s="2">
        <v>196</v>
      </c>
      <c r="K201" s="295" t="s">
        <v>296</v>
      </c>
      <c r="L201" s="296" t="str">
        <f>Overallresults!$C$4</f>
        <v>Watford</v>
      </c>
      <c r="M201" s="126"/>
      <c r="N201" s="2"/>
      <c r="O201" s="2"/>
      <c r="P201" s="2"/>
      <c r="Q201" s="2"/>
      <c r="R201" s="2"/>
      <c r="W201" s="136" t="str">
        <f t="shared" si="41"/>
        <v>.</v>
      </c>
      <c r="X201" s="136" t="str">
        <f t="shared" si="42"/>
        <v>.</v>
      </c>
      <c r="Y201" t="str">
        <f t="shared" si="43"/>
        <v>.</v>
      </c>
      <c r="Z201" t="str">
        <f t="shared" si="44"/>
        <v>.</v>
      </c>
      <c r="AA201" s="283" t="str">
        <f t="shared" si="45"/>
        <v>.</v>
      </c>
      <c r="AC201" s="136" t="str">
        <f t="shared" si="46"/>
        <v>.</v>
      </c>
      <c r="AD201" s="136" t="str">
        <f t="shared" si="47"/>
        <v>.</v>
      </c>
      <c r="AE201" t="str">
        <f t="shared" si="48"/>
        <v>.</v>
      </c>
      <c r="AF201" t="str">
        <f t="shared" si="49"/>
        <v>.</v>
      </c>
      <c r="AG201" s="283" t="str">
        <f t="shared" si="50"/>
        <v>.</v>
      </c>
    </row>
    <row r="202" spans="1:33" x14ac:dyDescent="0.35">
      <c r="A202" s="311" t="s">
        <v>296</v>
      </c>
      <c r="B202" s="287" t="s">
        <v>296</v>
      </c>
      <c r="C202" s="289" t="s">
        <v>296</v>
      </c>
      <c r="D202" s="141" t="str">
        <f t="shared" si="51"/>
        <v>.</v>
      </c>
      <c r="E202" s="141" t="str">
        <f t="shared" si="52"/>
        <v>.</v>
      </c>
      <c r="F202" s="301" t="s">
        <v>296</v>
      </c>
      <c r="G202" s="127"/>
      <c r="H202" s="127"/>
      <c r="I202" s="127"/>
      <c r="J202" s="2">
        <v>197</v>
      </c>
      <c r="K202" s="295" t="s">
        <v>296</v>
      </c>
      <c r="L202" s="296" t="str">
        <f>Overallresults!$C$4</f>
        <v>Watford</v>
      </c>
      <c r="M202" s="126"/>
      <c r="N202" s="2"/>
      <c r="O202" s="2"/>
      <c r="P202" s="2"/>
      <c r="Q202" s="2"/>
      <c r="R202" s="2"/>
      <c r="W202" s="136" t="str">
        <f t="shared" si="41"/>
        <v>.</v>
      </c>
      <c r="X202" s="136" t="str">
        <f t="shared" si="42"/>
        <v>.</v>
      </c>
      <c r="Y202" t="str">
        <f t="shared" si="43"/>
        <v>.</v>
      </c>
      <c r="Z202" t="str">
        <f t="shared" si="44"/>
        <v>.</v>
      </c>
      <c r="AA202" s="283" t="str">
        <f t="shared" si="45"/>
        <v>.</v>
      </c>
      <c r="AG202" s="283"/>
    </row>
    <row r="203" spans="1:33" x14ac:dyDescent="0.35">
      <c r="A203" s="311" t="s">
        <v>296</v>
      </c>
      <c r="B203" s="287" t="s">
        <v>296</v>
      </c>
      <c r="C203" s="289" t="s">
        <v>296</v>
      </c>
      <c r="D203" s="141" t="str">
        <f t="shared" si="51"/>
        <v>.</v>
      </c>
      <c r="E203" s="141" t="str">
        <f t="shared" si="52"/>
        <v>.</v>
      </c>
      <c r="F203" s="301" t="s">
        <v>296</v>
      </c>
      <c r="G203" s="127"/>
      <c r="H203" s="127"/>
      <c r="I203" s="127"/>
      <c r="J203" s="2">
        <v>198</v>
      </c>
      <c r="K203" s="295" t="s">
        <v>296</v>
      </c>
      <c r="L203" s="296" t="str">
        <f>Overallresults!$C$4</f>
        <v>Watford</v>
      </c>
      <c r="M203" s="126"/>
      <c r="N203" s="2"/>
      <c r="O203" s="2"/>
      <c r="P203" s="2"/>
      <c r="Q203" s="2"/>
      <c r="R203" s="2"/>
      <c r="W203" s="136" t="str">
        <f t="shared" si="41"/>
        <v>.</v>
      </c>
      <c r="X203" s="136" t="str">
        <f t="shared" si="42"/>
        <v>.</v>
      </c>
      <c r="Y203" t="str">
        <f t="shared" si="43"/>
        <v>.</v>
      </c>
      <c r="Z203" t="str">
        <f t="shared" si="44"/>
        <v>.</v>
      </c>
      <c r="AA203" s="283" t="str">
        <f t="shared" si="45"/>
        <v>.</v>
      </c>
    </row>
    <row r="204" spans="1:33" x14ac:dyDescent="0.35">
      <c r="A204" s="311" t="s">
        <v>296</v>
      </c>
      <c r="B204" s="287" t="s">
        <v>296</v>
      </c>
      <c r="C204" s="289" t="s">
        <v>296</v>
      </c>
      <c r="D204" s="141" t="str">
        <f t="shared" si="51"/>
        <v>.</v>
      </c>
      <c r="E204" s="141" t="str">
        <f t="shared" si="52"/>
        <v>.</v>
      </c>
      <c r="F204" s="301" t="s">
        <v>296</v>
      </c>
      <c r="G204" s="127"/>
      <c r="H204" s="127"/>
      <c r="I204" s="127"/>
      <c r="J204" s="2">
        <v>199</v>
      </c>
      <c r="K204" s="295" t="s">
        <v>296</v>
      </c>
      <c r="L204" s="296" t="str">
        <f>Overallresults!$C$4</f>
        <v>Watford</v>
      </c>
      <c r="M204" s="126"/>
      <c r="N204" s="2"/>
      <c r="O204" s="2"/>
      <c r="P204" s="2"/>
      <c r="Q204" s="2"/>
      <c r="R204" s="2"/>
      <c r="W204" s="136" t="str">
        <f t="shared" si="41"/>
        <v>.</v>
      </c>
      <c r="X204" s="136" t="str">
        <f t="shared" si="42"/>
        <v>.</v>
      </c>
      <c r="Y204" t="str">
        <f t="shared" si="43"/>
        <v>.</v>
      </c>
      <c r="Z204" t="str">
        <f t="shared" si="44"/>
        <v>.</v>
      </c>
      <c r="AA204" s="283" t="str">
        <f t="shared" si="45"/>
        <v>.</v>
      </c>
    </row>
    <row r="205" spans="1:33" x14ac:dyDescent="0.35">
      <c r="A205" s="311" t="s">
        <v>296</v>
      </c>
      <c r="B205" s="287" t="s">
        <v>296</v>
      </c>
      <c r="C205" s="289" t="s">
        <v>296</v>
      </c>
      <c r="D205" s="141" t="str">
        <f t="shared" si="51"/>
        <v>.</v>
      </c>
      <c r="E205" s="141" t="str">
        <f t="shared" si="52"/>
        <v>.</v>
      </c>
      <c r="F205" s="301" t="s">
        <v>296</v>
      </c>
      <c r="G205" s="127"/>
      <c r="H205" s="127"/>
      <c r="I205" s="127"/>
      <c r="J205" s="2">
        <v>200</v>
      </c>
      <c r="K205" s="295" t="s">
        <v>296</v>
      </c>
      <c r="L205" s="296" t="str">
        <f>Overallresults!$C$5</f>
        <v>Herts Phoenix</v>
      </c>
      <c r="M205" s="126"/>
      <c r="N205" s="2"/>
      <c r="O205" s="2"/>
      <c r="P205" s="2"/>
      <c r="Q205" s="2"/>
      <c r="R205" s="2"/>
      <c r="W205" s="136" t="str">
        <f t="shared" si="41"/>
        <v>.</v>
      </c>
      <c r="X205" s="136" t="str">
        <f t="shared" si="42"/>
        <v>.</v>
      </c>
      <c r="Y205" t="str">
        <f t="shared" si="43"/>
        <v>.</v>
      </c>
      <c r="Z205" t="str">
        <f t="shared" si="44"/>
        <v>.</v>
      </c>
      <c r="AA205" s="283" t="str">
        <f t="shared" si="45"/>
        <v>.</v>
      </c>
    </row>
    <row r="206" spans="1:33" x14ac:dyDescent="0.35">
      <c r="A206" s="311" t="s">
        <v>296</v>
      </c>
      <c r="B206" s="287" t="s">
        <v>296</v>
      </c>
      <c r="C206" s="289" t="s">
        <v>296</v>
      </c>
      <c r="D206" s="141" t="str">
        <f t="shared" si="51"/>
        <v>.</v>
      </c>
      <c r="E206" s="141" t="str">
        <f t="shared" si="52"/>
        <v>.</v>
      </c>
      <c r="F206" s="301" t="s">
        <v>296</v>
      </c>
      <c r="G206" s="127"/>
      <c r="H206" s="127"/>
      <c r="I206" s="127"/>
      <c r="J206" s="2">
        <v>201</v>
      </c>
      <c r="K206" s="295" t="s">
        <v>599</v>
      </c>
      <c r="L206" s="296" t="str">
        <f>Overallresults!$C$5</f>
        <v>Herts Phoenix</v>
      </c>
      <c r="M206" s="126"/>
      <c r="N206" s="2"/>
      <c r="O206" s="2"/>
      <c r="P206" s="2"/>
      <c r="Q206" s="2"/>
      <c r="R206" s="2"/>
      <c r="W206" s="136" t="str">
        <f t="shared" si="41"/>
        <v>.</v>
      </c>
      <c r="X206" s="136" t="str">
        <f t="shared" si="42"/>
        <v>.</v>
      </c>
      <c r="Y206" t="str">
        <f t="shared" si="43"/>
        <v>.</v>
      </c>
      <c r="Z206" t="str">
        <f t="shared" si="44"/>
        <v>.</v>
      </c>
      <c r="AA206" s="283" t="str">
        <f t="shared" si="45"/>
        <v>.</v>
      </c>
    </row>
    <row r="207" spans="1:33" x14ac:dyDescent="0.35">
      <c r="A207" s="311" t="s">
        <v>296</v>
      </c>
      <c r="B207" s="287" t="s">
        <v>296</v>
      </c>
      <c r="C207" s="289" t="s">
        <v>296</v>
      </c>
      <c r="D207" s="141" t="str">
        <f t="shared" si="51"/>
        <v>.</v>
      </c>
      <c r="E207" s="141" t="str">
        <f t="shared" si="52"/>
        <v>.</v>
      </c>
      <c r="F207" s="301" t="s">
        <v>296</v>
      </c>
      <c r="G207" s="127"/>
      <c r="H207" s="127"/>
      <c r="I207" s="127"/>
      <c r="J207" s="2">
        <v>202</v>
      </c>
      <c r="K207" s="295" t="s">
        <v>600</v>
      </c>
      <c r="L207" s="296" t="str">
        <f>Overallresults!$C$5</f>
        <v>Herts Phoenix</v>
      </c>
      <c r="M207" s="126"/>
      <c r="N207" s="2"/>
      <c r="O207" s="2"/>
      <c r="P207" s="2"/>
      <c r="Q207" s="2"/>
      <c r="R207" s="2"/>
      <c r="W207" s="136" t="str">
        <f t="shared" si="41"/>
        <v>.</v>
      </c>
      <c r="X207" s="136" t="str">
        <f t="shared" si="42"/>
        <v>.</v>
      </c>
      <c r="Y207" t="str">
        <f t="shared" si="43"/>
        <v>.</v>
      </c>
      <c r="Z207" t="str">
        <f t="shared" si="44"/>
        <v>.</v>
      </c>
      <c r="AA207" s="283" t="str">
        <f t="shared" si="45"/>
        <v>.</v>
      </c>
    </row>
    <row r="208" spans="1:33" x14ac:dyDescent="0.35">
      <c r="A208" s="311" t="s">
        <v>296</v>
      </c>
      <c r="B208" s="287" t="s">
        <v>296</v>
      </c>
      <c r="C208" s="289" t="s">
        <v>296</v>
      </c>
      <c r="D208" s="141" t="str">
        <f t="shared" si="51"/>
        <v>.</v>
      </c>
      <c r="E208" s="141" t="str">
        <f t="shared" si="52"/>
        <v>.</v>
      </c>
      <c r="F208" s="301" t="s">
        <v>296</v>
      </c>
      <c r="G208" s="127"/>
      <c r="H208" s="127"/>
      <c r="I208" s="127"/>
      <c r="J208" s="2">
        <v>203</v>
      </c>
      <c r="K208" s="295" t="s">
        <v>601</v>
      </c>
      <c r="L208" s="296" t="str">
        <f>Overallresults!$C$5</f>
        <v>Herts Phoenix</v>
      </c>
      <c r="M208" s="126"/>
      <c r="N208" s="2"/>
      <c r="O208" s="2"/>
      <c r="P208" s="2"/>
      <c r="Q208" s="2"/>
      <c r="R208" s="2"/>
      <c r="W208" s="136" t="str">
        <f t="shared" si="41"/>
        <v>.</v>
      </c>
      <c r="X208" s="136" t="str">
        <f t="shared" si="42"/>
        <v>.</v>
      </c>
      <c r="Y208" t="str">
        <f t="shared" si="43"/>
        <v>.</v>
      </c>
      <c r="Z208" t="str">
        <f t="shared" si="44"/>
        <v>.</v>
      </c>
      <c r="AA208" s="283" t="str">
        <f t="shared" si="45"/>
        <v>.</v>
      </c>
    </row>
    <row r="209" spans="1:27" x14ac:dyDescent="0.35">
      <c r="A209" s="311" t="s">
        <v>296</v>
      </c>
      <c r="B209" s="287" t="s">
        <v>296</v>
      </c>
      <c r="C209" s="289" t="s">
        <v>296</v>
      </c>
      <c r="D209" s="141" t="str">
        <f t="shared" si="51"/>
        <v>.</v>
      </c>
      <c r="E209" s="141" t="str">
        <f t="shared" si="52"/>
        <v>.</v>
      </c>
      <c r="F209" s="301" t="s">
        <v>296</v>
      </c>
      <c r="G209" s="127"/>
      <c r="H209" s="127"/>
      <c r="I209" s="127"/>
      <c r="J209" s="2">
        <v>204</v>
      </c>
      <c r="K209" s="295" t="s">
        <v>602</v>
      </c>
      <c r="L209" s="296" t="str">
        <f>Overallresults!$C$5</f>
        <v>Herts Phoenix</v>
      </c>
      <c r="M209" s="126"/>
      <c r="N209" s="2"/>
      <c r="O209" s="2"/>
      <c r="P209" s="2"/>
      <c r="Q209" s="2"/>
      <c r="R209" s="2"/>
      <c r="W209" s="136" t="str">
        <f t="shared" si="41"/>
        <v>.</v>
      </c>
      <c r="X209" s="136" t="str">
        <f t="shared" si="42"/>
        <v>.</v>
      </c>
      <c r="Y209" t="str">
        <f t="shared" si="43"/>
        <v>.</v>
      </c>
      <c r="Z209" t="str">
        <f t="shared" si="44"/>
        <v>.</v>
      </c>
      <c r="AA209" s="283" t="str">
        <f t="shared" si="45"/>
        <v>.</v>
      </c>
    </row>
    <row r="210" spans="1:27" x14ac:dyDescent="0.35">
      <c r="A210" s="311" t="s">
        <v>296</v>
      </c>
      <c r="B210" s="287" t="s">
        <v>296</v>
      </c>
      <c r="C210" s="289" t="s">
        <v>296</v>
      </c>
      <c r="D210" s="141" t="str">
        <f t="shared" si="51"/>
        <v>.</v>
      </c>
      <c r="E210" s="141" t="str">
        <f t="shared" si="52"/>
        <v>.</v>
      </c>
      <c r="F210" s="301" t="s">
        <v>296</v>
      </c>
      <c r="G210" s="127"/>
      <c r="H210" s="127"/>
      <c r="I210" s="127"/>
      <c r="J210" s="2">
        <v>205</v>
      </c>
      <c r="K210" s="295" t="s">
        <v>603</v>
      </c>
      <c r="L210" s="296" t="str">
        <f>Overallresults!$C$5</f>
        <v>Herts Phoenix</v>
      </c>
      <c r="M210" s="126"/>
      <c r="N210" s="2"/>
      <c r="O210" s="2"/>
      <c r="P210" s="2"/>
      <c r="Q210" s="2"/>
      <c r="R210" s="2"/>
      <c r="W210" s="136" t="str">
        <f t="shared" si="41"/>
        <v>.</v>
      </c>
      <c r="X210" s="136" t="str">
        <f t="shared" si="42"/>
        <v>.</v>
      </c>
      <c r="Y210" t="str">
        <f t="shared" si="43"/>
        <v>.</v>
      </c>
      <c r="Z210" t="str">
        <f t="shared" si="44"/>
        <v>.</v>
      </c>
      <c r="AA210" s="283" t="str">
        <f t="shared" si="45"/>
        <v>.</v>
      </c>
    </row>
    <row r="211" spans="1:27" x14ac:dyDescent="0.35">
      <c r="A211" s="311" t="s">
        <v>296</v>
      </c>
      <c r="B211" s="287" t="s">
        <v>296</v>
      </c>
      <c r="C211" s="289" t="s">
        <v>296</v>
      </c>
      <c r="D211" s="141" t="str">
        <f t="shared" si="51"/>
        <v>.</v>
      </c>
      <c r="E211" s="141" t="str">
        <f t="shared" si="52"/>
        <v>.</v>
      </c>
      <c r="F211" s="301" t="s">
        <v>296</v>
      </c>
      <c r="G211" s="127"/>
      <c r="H211" s="127"/>
      <c r="I211" s="127"/>
      <c r="J211" s="2">
        <v>206</v>
      </c>
      <c r="K211" s="295" t="s">
        <v>563</v>
      </c>
      <c r="L211" s="296" t="str">
        <f>Overallresults!$C$5</f>
        <v>Herts Phoenix</v>
      </c>
      <c r="M211" s="126"/>
      <c r="N211" s="2"/>
      <c r="O211" s="2"/>
      <c r="P211" s="2"/>
      <c r="Q211" s="2"/>
      <c r="R211" s="2"/>
      <c r="W211" s="136" t="str">
        <f t="shared" si="41"/>
        <v>.</v>
      </c>
      <c r="X211" s="136" t="str">
        <f t="shared" si="42"/>
        <v>.</v>
      </c>
      <c r="Y211" t="str">
        <f t="shared" si="43"/>
        <v>.</v>
      </c>
      <c r="Z211" t="str">
        <f t="shared" si="44"/>
        <v>.</v>
      </c>
      <c r="AA211" s="283" t="str">
        <f t="shared" si="45"/>
        <v>.</v>
      </c>
    </row>
    <row r="212" spans="1:27" x14ac:dyDescent="0.35">
      <c r="A212" s="311" t="s">
        <v>296</v>
      </c>
      <c r="B212" s="287" t="s">
        <v>296</v>
      </c>
      <c r="C212" s="289" t="s">
        <v>296</v>
      </c>
      <c r="D212" s="141" t="str">
        <f t="shared" si="51"/>
        <v>.</v>
      </c>
      <c r="E212" s="141" t="str">
        <f t="shared" si="52"/>
        <v>.</v>
      </c>
      <c r="F212" s="301" t="s">
        <v>296</v>
      </c>
      <c r="G212" s="127"/>
      <c r="H212" s="127"/>
      <c r="I212" s="127"/>
      <c r="J212" s="2">
        <v>207</v>
      </c>
      <c r="K212" s="295" t="s">
        <v>569</v>
      </c>
      <c r="L212" s="296" t="str">
        <f>Overallresults!$C$5</f>
        <v>Herts Phoenix</v>
      </c>
      <c r="M212" s="126"/>
      <c r="N212" s="2"/>
      <c r="O212" s="2"/>
      <c r="P212" s="2"/>
      <c r="Q212" s="2"/>
      <c r="R212" s="2"/>
      <c r="W212" s="136" t="str">
        <f t="shared" si="41"/>
        <v>.</v>
      </c>
      <c r="X212" s="136" t="str">
        <f t="shared" si="42"/>
        <v>.</v>
      </c>
      <c r="Y212" t="str">
        <f t="shared" si="43"/>
        <v>.</v>
      </c>
      <c r="Z212" t="str">
        <f t="shared" si="44"/>
        <v>.</v>
      </c>
      <c r="AA212" s="283" t="str">
        <f t="shared" si="45"/>
        <v>.</v>
      </c>
    </row>
    <row r="213" spans="1:27" x14ac:dyDescent="0.35">
      <c r="A213" s="311" t="s">
        <v>296</v>
      </c>
      <c r="B213" s="287" t="s">
        <v>296</v>
      </c>
      <c r="C213" s="289" t="s">
        <v>296</v>
      </c>
      <c r="D213" s="141" t="str">
        <f t="shared" si="51"/>
        <v>.</v>
      </c>
      <c r="E213" s="141" t="str">
        <f t="shared" si="52"/>
        <v>.</v>
      </c>
      <c r="F213" s="301" t="s">
        <v>296</v>
      </c>
      <c r="G213" s="127"/>
      <c r="H213" s="127"/>
      <c r="I213" s="127"/>
      <c r="J213" s="2">
        <v>208</v>
      </c>
      <c r="K213" s="295" t="s">
        <v>604</v>
      </c>
      <c r="L213" s="296" t="str">
        <f>Overallresults!$C$5</f>
        <v>Herts Phoenix</v>
      </c>
      <c r="M213" s="126"/>
      <c r="N213" s="2"/>
      <c r="O213" s="2"/>
      <c r="P213" s="2"/>
      <c r="Q213" s="2"/>
      <c r="R213" s="2"/>
      <c r="W213" s="136" t="str">
        <f t="shared" si="41"/>
        <v>.</v>
      </c>
      <c r="X213" s="136" t="str">
        <f t="shared" si="42"/>
        <v>.</v>
      </c>
      <c r="Y213" t="str">
        <f t="shared" si="43"/>
        <v>.</v>
      </c>
      <c r="Z213" t="str">
        <f t="shared" si="44"/>
        <v>.</v>
      </c>
      <c r="AA213" s="283" t="str">
        <f t="shared" si="45"/>
        <v>.</v>
      </c>
    </row>
    <row r="214" spans="1:27" x14ac:dyDescent="0.35">
      <c r="A214" s="311" t="s">
        <v>296</v>
      </c>
      <c r="B214" s="287" t="s">
        <v>296</v>
      </c>
      <c r="C214" s="289" t="s">
        <v>296</v>
      </c>
      <c r="D214" s="141" t="str">
        <f t="shared" si="51"/>
        <v>.</v>
      </c>
      <c r="E214" s="141" t="str">
        <f t="shared" si="52"/>
        <v>.</v>
      </c>
      <c r="F214" s="301" t="s">
        <v>296</v>
      </c>
      <c r="G214" s="127"/>
      <c r="H214" s="127"/>
      <c r="I214" s="127"/>
      <c r="J214" s="2">
        <v>209</v>
      </c>
      <c r="K214" s="295" t="s">
        <v>296</v>
      </c>
      <c r="L214" s="296" t="str">
        <f>Overallresults!$C$5</f>
        <v>Herts Phoenix</v>
      </c>
      <c r="M214" s="126"/>
      <c r="N214" s="2"/>
      <c r="O214" s="2"/>
      <c r="P214" s="2"/>
      <c r="Q214" s="2"/>
      <c r="R214" s="2"/>
      <c r="W214" s="136" t="str">
        <f t="shared" si="41"/>
        <v>.</v>
      </c>
      <c r="X214" s="136" t="str">
        <f t="shared" si="42"/>
        <v>.</v>
      </c>
      <c r="Y214" t="str">
        <f t="shared" si="43"/>
        <v>.</v>
      </c>
      <c r="Z214" t="str">
        <f t="shared" si="44"/>
        <v>.</v>
      </c>
      <c r="AA214" s="283" t="str">
        <f t="shared" si="45"/>
        <v>.</v>
      </c>
    </row>
    <row r="215" spans="1:27" x14ac:dyDescent="0.35">
      <c r="A215" s="311" t="s">
        <v>296</v>
      </c>
      <c r="B215" s="287" t="s">
        <v>296</v>
      </c>
      <c r="C215" s="289" t="s">
        <v>296</v>
      </c>
      <c r="D215" s="141" t="str">
        <f t="shared" si="51"/>
        <v>.</v>
      </c>
      <c r="E215" s="141" t="str">
        <f t="shared" si="52"/>
        <v>.</v>
      </c>
      <c r="F215" s="301" t="s">
        <v>296</v>
      </c>
      <c r="G215" s="127"/>
      <c r="H215" s="127"/>
      <c r="I215" s="127"/>
      <c r="J215" s="2">
        <v>210</v>
      </c>
      <c r="K215" s="295" t="s">
        <v>296</v>
      </c>
      <c r="L215" s="296" t="str">
        <f>Overallresults!$C$5</f>
        <v>Herts Phoenix</v>
      </c>
      <c r="M215" s="126"/>
      <c r="N215" s="2"/>
      <c r="O215" s="2"/>
      <c r="P215" s="2"/>
      <c r="Q215" s="2"/>
      <c r="R215" s="2"/>
      <c r="W215" s="136" t="str">
        <f t="shared" si="41"/>
        <v>.</v>
      </c>
      <c r="X215" s="136" t="str">
        <f t="shared" si="42"/>
        <v>.</v>
      </c>
      <c r="Y215" t="str">
        <f t="shared" si="43"/>
        <v>.</v>
      </c>
      <c r="Z215" t="str">
        <f t="shared" si="44"/>
        <v>.</v>
      </c>
      <c r="AA215" s="283" t="str">
        <f t="shared" si="45"/>
        <v>.</v>
      </c>
    </row>
    <row r="216" spans="1:27" x14ac:dyDescent="0.35">
      <c r="A216" s="311" t="s">
        <v>296</v>
      </c>
      <c r="B216" s="287" t="s">
        <v>296</v>
      </c>
      <c r="C216" s="289" t="s">
        <v>296</v>
      </c>
      <c r="D216" s="141" t="str">
        <f t="shared" si="51"/>
        <v>.</v>
      </c>
      <c r="E216" s="141" t="str">
        <f t="shared" si="52"/>
        <v>.</v>
      </c>
      <c r="F216" s="301" t="s">
        <v>296</v>
      </c>
      <c r="G216" s="127"/>
      <c r="H216" s="127"/>
      <c r="I216" s="127"/>
      <c r="J216" s="2">
        <v>211</v>
      </c>
      <c r="K216" s="295" t="s">
        <v>296</v>
      </c>
      <c r="L216" s="296" t="str">
        <f>Overallresults!$C$5</f>
        <v>Herts Phoenix</v>
      </c>
      <c r="M216" s="126"/>
      <c r="N216" s="2"/>
      <c r="O216" s="2"/>
      <c r="P216" s="2"/>
      <c r="Q216" s="2"/>
      <c r="R216" s="2"/>
      <c r="W216" s="136" t="str">
        <f>$A345</f>
        <v>.</v>
      </c>
      <c r="X216" s="136" t="str">
        <f>$B345</f>
        <v>.</v>
      </c>
      <c r="Y216" t="str">
        <f>$D345</f>
        <v>.</v>
      </c>
      <c r="Z216" t="str">
        <f>$E345</f>
        <v>.</v>
      </c>
      <c r="AA216" s="283" t="str">
        <f>$F345</f>
        <v>.</v>
      </c>
    </row>
    <row r="217" spans="1:27" x14ac:dyDescent="0.35">
      <c r="A217" s="311" t="s">
        <v>296</v>
      </c>
      <c r="B217" s="287" t="s">
        <v>296</v>
      </c>
      <c r="C217" s="289" t="s">
        <v>296</v>
      </c>
      <c r="D217" s="141" t="str">
        <f t="shared" si="51"/>
        <v>.</v>
      </c>
      <c r="E217" s="141" t="str">
        <f t="shared" si="52"/>
        <v>.</v>
      </c>
      <c r="F217" s="301" t="s">
        <v>296</v>
      </c>
      <c r="G217" s="127"/>
      <c r="H217" s="127"/>
      <c r="I217" s="127"/>
      <c r="J217" s="2">
        <v>212</v>
      </c>
      <c r="K217" s="295" t="s">
        <v>296</v>
      </c>
      <c r="L217" s="296" t="str">
        <f>Overallresults!$C$5</f>
        <v>Herts Phoenix</v>
      </c>
      <c r="M217" s="126"/>
      <c r="N217" s="2"/>
      <c r="O217" s="2"/>
      <c r="P217" s="2"/>
      <c r="Q217" s="2"/>
      <c r="R217" s="2"/>
      <c r="W217" s="136" t="str">
        <f>$A346</f>
        <v>.</v>
      </c>
      <c r="X217" s="136" t="str">
        <f>$B346</f>
        <v>.</v>
      </c>
      <c r="Y217" t="str">
        <f>$D346</f>
        <v>.</v>
      </c>
      <c r="Z217" t="str">
        <f>$E346</f>
        <v>.</v>
      </c>
      <c r="AA217" s="283" t="str">
        <f>$F346</f>
        <v>.</v>
      </c>
    </row>
    <row r="218" spans="1:27" x14ac:dyDescent="0.35">
      <c r="A218" s="311" t="s">
        <v>296</v>
      </c>
      <c r="B218" s="287" t="s">
        <v>296</v>
      </c>
      <c r="C218" s="289" t="s">
        <v>296</v>
      </c>
      <c r="D218" s="141" t="str">
        <f t="shared" si="51"/>
        <v>.</v>
      </c>
      <c r="E218" s="141" t="str">
        <f t="shared" si="52"/>
        <v>.</v>
      </c>
      <c r="F218" s="301" t="s">
        <v>296</v>
      </c>
      <c r="G218" s="127"/>
      <c r="H218" s="127"/>
      <c r="I218" s="127"/>
      <c r="J218" s="2">
        <v>213</v>
      </c>
      <c r="K218" s="295" t="s">
        <v>296</v>
      </c>
      <c r="L218" s="296" t="str">
        <f>Overallresults!$C$5</f>
        <v>Herts Phoenix</v>
      </c>
      <c r="M218" s="126"/>
      <c r="N218" s="2"/>
      <c r="O218" s="2"/>
      <c r="P218" s="2"/>
      <c r="Q218" s="2"/>
      <c r="R218" s="2"/>
      <c r="W218" s="136" t="str">
        <f>$A347</f>
        <v>.</v>
      </c>
      <c r="X218" s="136" t="str">
        <f>$B347</f>
        <v>.</v>
      </c>
      <c r="Y218" t="str">
        <f>$D347</f>
        <v>.</v>
      </c>
      <c r="Z218" t="str">
        <f>$E347</f>
        <v>.</v>
      </c>
      <c r="AA218" s="283" t="str">
        <f>$F347</f>
        <v>.</v>
      </c>
    </row>
    <row r="219" spans="1:27" x14ac:dyDescent="0.35">
      <c r="A219" s="311" t="s">
        <v>296</v>
      </c>
      <c r="B219" s="287" t="s">
        <v>296</v>
      </c>
      <c r="C219" s="289" t="s">
        <v>296</v>
      </c>
      <c r="D219" s="141" t="str">
        <f t="shared" si="51"/>
        <v>.</v>
      </c>
      <c r="E219" s="141" t="str">
        <f t="shared" si="52"/>
        <v>.</v>
      </c>
      <c r="F219" s="301" t="s">
        <v>296</v>
      </c>
      <c r="G219" s="127"/>
      <c r="H219" s="127"/>
      <c r="I219" s="127"/>
      <c r="J219" s="2">
        <v>214</v>
      </c>
      <c r="K219" s="295" t="s">
        <v>605</v>
      </c>
      <c r="L219" s="296" t="str">
        <f>Overallresults!$C$5</f>
        <v>Herts Phoenix</v>
      </c>
      <c r="M219" s="126"/>
      <c r="N219" s="2"/>
      <c r="O219" s="2"/>
      <c r="P219" s="2"/>
      <c r="Q219" s="2"/>
      <c r="R219" s="2"/>
      <c r="W219" s="136" t="str">
        <f>$A348</f>
        <v>.</v>
      </c>
      <c r="X219" s="136" t="str">
        <f>$B348</f>
        <v>.</v>
      </c>
      <c r="Y219" t="str">
        <f>$D348</f>
        <v>.</v>
      </c>
      <c r="Z219" t="str">
        <f>$E348</f>
        <v>.</v>
      </c>
      <c r="AA219" s="283" t="str">
        <f>$F348</f>
        <v>.</v>
      </c>
    </row>
    <row r="220" spans="1:27" x14ac:dyDescent="0.35">
      <c r="A220" s="311" t="s">
        <v>296</v>
      </c>
      <c r="B220" s="287" t="s">
        <v>296</v>
      </c>
      <c r="C220" s="289" t="s">
        <v>296</v>
      </c>
      <c r="D220" s="141" t="str">
        <f t="shared" si="51"/>
        <v>.</v>
      </c>
      <c r="E220" s="141" t="str">
        <f t="shared" si="52"/>
        <v>.</v>
      </c>
      <c r="F220" s="301" t="s">
        <v>296</v>
      </c>
      <c r="G220" s="127"/>
      <c r="H220" s="127"/>
      <c r="I220" s="127"/>
      <c r="J220" s="2">
        <v>215</v>
      </c>
      <c r="K220" s="295" t="s">
        <v>586</v>
      </c>
      <c r="L220" s="296" t="str">
        <f>Overallresults!$C$5</f>
        <v>Herts Phoenix</v>
      </c>
      <c r="M220" s="126"/>
      <c r="N220" s="2"/>
      <c r="O220" s="2"/>
      <c r="P220" s="2"/>
      <c r="Q220" s="2"/>
      <c r="R220" s="2"/>
      <c r="W220" s="136" t="str">
        <f>$A349</f>
        <v>.</v>
      </c>
      <c r="X220" s="136" t="str">
        <f>$B349</f>
        <v>.</v>
      </c>
      <c r="Y220" t="str">
        <f>$D349</f>
        <v>.</v>
      </c>
      <c r="Z220" t="str">
        <f>$E349</f>
        <v>.</v>
      </c>
      <c r="AA220" s="283" t="str">
        <f>$F349</f>
        <v>.</v>
      </c>
    </row>
    <row r="221" spans="1:27" x14ac:dyDescent="0.35">
      <c r="A221" s="311" t="s">
        <v>296</v>
      </c>
      <c r="B221" s="287" t="s">
        <v>296</v>
      </c>
      <c r="C221" s="289" t="s">
        <v>296</v>
      </c>
      <c r="D221" s="141" t="str">
        <f t="shared" si="51"/>
        <v>.</v>
      </c>
      <c r="E221" s="141" t="str">
        <f t="shared" si="52"/>
        <v>.</v>
      </c>
      <c r="F221" s="301" t="s">
        <v>296</v>
      </c>
      <c r="G221" s="127"/>
      <c r="H221" s="127"/>
      <c r="I221" s="127"/>
      <c r="J221" s="2">
        <v>216</v>
      </c>
      <c r="K221" s="295" t="s">
        <v>585</v>
      </c>
      <c r="L221" s="296" t="str">
        <f>Overallresults!$C$5</f>
        <v>Herts Phoenix</v>
      </c>
      <c r="M221" s="126"/>
      <c r="N221" s="2"/>
      <c r="O221" s="2"/>
      <c r="P221" s="2"/>
      <c r="Q221" s="2"/>
      <c r="R221" s="2"/>
    </row>
    <row r="222" spans="1:27" x14ac:dyDescent="0.35">
      <c r="A222" s="311" t="s">
        <v>296</v>
      </c>
      <c r="B222" s="287" t="s">
        <v>296</v>
      </c>
      <c r="C222" s="289" t="s">
        <v>296</v>
      </c>
      <c r="D222" s="141" t="str">
        <f t="shared" si="51"/>
        <v>.</v>
      </c>
      <c r="E222" s="141" t="str">
        <f t="shared" si="52"/>
        <v>.</v>
      </c>
      <c r="F222" s="301" t="s">
        <v>296</v>
      </c>
      <c r="G222" s="127"/>
      <c r="H222" s="127"/>
      <c r="I222" s="127"/>
      <c r="J222" s="2">
        <v>217</v>
      </c>
      <c r="K222" s="295" t="s">
        <v>588</v>
      </c>
      <c r="L222" s="296" t="str">
        <f>Overallresults!$C$5</f>
        <v>Herts Phoenix</v>
      </c>
      <c r="M222" s="126"/>
      <c r="N222" s="2"/>
      <c r="O222" s="2"/>
      <c r="P222" s="2"/>
      <c r="Q222" s="2"/>
      <c r="R222" s="2"/>
    </row>
    <row r="223" spans="1:27" x14ac:dyDescent="0.35">
      <c r="A223" s="311" t="s">
        <v>296</v>
      </c>
      <c r="B223" s="287" t="s">
        <v>296</v>
      </c>
      <c r="C223" s="289" t="s">
        <v>296</v>
      </c>
      <c r="D223" s="141" t="str">
        <f t="shared" si="51"/>
        <v>.</v>
      </c>
      <c r="E223" s="141" t="str">
        <f t="shared" si="52"/>
        <v>.</v>
      </c>
      <c r="F223" s="301" t="s">
        <v>296</v>
      </c>
      <c r="G223" s="127"/>
      <c r="H223" s="127"/>
      <c r="I223" s="127"/>
      <c r="J223" s="2">
        <v>218</v>
      </c>
      <c r="K223" s="295" t="s">
        <v>606</v>
      </c>
      <c r="L223" s="296" t="str">
        <f>Overallresults!$C$5</f>
        <v>Herts Phoenix</v>
      </c>
      <c r="M223" s="126"/>
      <c r="N223" s="2"/>
      <c r="O223" s="2"/>
      <c r="P223" s="2"/>
      <c r="Q223" s="2"/>
      <c r="R223" s="2"/>
    </row>
    <row r="224" spans="1:27" x14ac:dyDescent="0.35">
      <c r="A224" s="311" t="s">
        <v>296</v>
      </c>
      <c r="B224" s="287" t="s">
        <v>296</v>
      </c>
      <c r="C224" s="289" t="s">
        <v>296</v>
      </c>
      <c r="D224" s="141" t="str">
        <f t="shared" si="51"/>
        <v>.</v>
      </c>
      <c r="E224" s="141" t="str">
        <f t="shared" si="52"/>
        <v>.</v>
      </c>
      <c r="F224" s="301" t="s">
        <v>296</v>
      </c>
      <c r="G224" s="127"/>
      <c r="H224" s="127"/>
      <c r="I224" s="127"/>
      <c r="J224" s="2">
        <v>219</v>
      </c>
      <c r="K224" s="295" t="s">
        <v>590</v>
      </c>
      <c r="L224" s="296" t="str">
        <f>Overallresults!$C$5</f>
        <v>Herts Phoenix</v>
      </c>
      <c r="M224" s="126"/>
      <c r="N224" s="2"/>
      <c r="O224" s="2"/>
      <c r="P224" s="2"/>
      <c r="Q224" s="2"/>
      <c r="R224" s="2"/>
    </row>
    <row r="225" spans="1:18" x14ac:dyDescent="0.35">
      <c r="A225" s="311" t="s">
        <v>296</v>
      </c>
      <c r="B225" s="287" t="s">
        <v>296</v>
      </c>
      <c r="C225" s="289" t="s">
        <v>296</v>
      </c>
      <c r="D225" s="141" t="str">
        <f t="shared" si="51"/>
        <v>.</v>
      </c>
      <c r="E225" s="141" t="str">
        <f t="shared" si="52"/>
        <v>.</v>
      </c>
      <c r="F225" s="301" t="s">
        <v>296</v>
      </c>
      <c r="G225" s="127"/>
      <c r="H225" s="127"/>
      <c r="I225" s="127"/>
      <c r="J225" s="2">
        <v>220</v>
      </c>
      <c r="K225" s="295" t="s">
        <v>581</v>
      </c>
      <c r="L225" s="296" t="str">
        <f>Overallresults!$C$5</f>
        <v>Herts Phoenix</v>
      </c>
      <c r="M225" s="126"/>
      <c r="N225" s="2"/>
      <c r="O225" s="2"/>
      <c r="P225" s="2"/>
      <c r="Q225" s="2"/>
      <c r="R225" s="2"/>
    </row>
    <row r="226" spans="1:18" x14ac:dyDescent="0.35">
      <c r="A226" s="311" t="s">
        <v>296</v>
      </c>
      <c r="B226" s="287" t="s">
        <v>296</v>
      </c>
      <c r="C226" s="289" t="s">
        <v>296</v>
      </c>
      <c r="D226" s="141" t="str">
        <f t="shared" si="51"/>
        <v>.</v>
      </c>
      <c r="E226" s="141" t="str">
        <f t="shared" si="52"/>
        <v>.</v>
      </c>
      <c r="F226" s="301" t="s">
        <v>296</v>
      </c>
      <c r="G226" s="127"/>
      <c r="H226" s="127"/>
      <c r="I226" s="127"/>
      <c r="J226" s="2">
        <v>221</v>
      </c>
      <c r="K226" s="295" t="s">
        <v>296</v>
      </c>
      <c r="L226" s="296" t="str">
        <f>Overallresults!$C$5</f>
        <v>Herts Phoenix</v>
      </c>
      <c r="M226" s="126"/>
      <c r="N226" s="2"/>
      <c r="O226" s="2"/>
      <c r="P226" s="2"/>
      <c r="Q226" s="2"/>
      <c r="R226" s="2"/>
    </row>
    <row r="227" spans="1:18" x14ac:dyDescent="0.35">
      <c r="A227" s="311" t="s">
        <v>296</v>
      </c>
      <c r="B227" s="287" t="s">
        <v>296</v>
      </c>
      <c r="C227" s="289" t="s">
        <v>296</v>
      </c>
      <c r="D227" s="141" t="str">
        <f t="shared" si="51"/>
        <v>.</v>
      </c>
      <c r="E227" s="141" t="str">
        <f t="shared" si="52"/>
        <v>.</v>
      </c>
      <c r="F227" s="301" t="s">
        <v>296</v>
      </c>
      <c r="G227" s="127"/>
      <c r="H227" s="127"/>
      <c r="I227" s="127"/>
      <c r="J227" s="2">
        <v>222</v>
      </c>
      <c r="K227" s="295" t="s">
        <v>296</v>
      </c>
      <c r="L227" s="296" t="str">
        <f>Overallresults!$C$5</f>
        <v>Herts Phoenix</v>
      </c>
      <c r="M227" s="126"/>
      <c r="N227" s="2"/>
      <c r="O227" s="2"/>
      <c r="P227" s="2"/>
      <c r="Q227" s="2"/>
      <c r="R227" s="2"/>
    </row>
    <row r="228" spans="1:18" x14ac:dyDescent="0.35">
      <c r="A228" s="311" t="s">
        <v>296</v>
      </c>
      <c r="B228" s="287" t="s">
        <v>296</v>
      </c>
      <c r="C228" s="289" t="s">
        <v>296</v>
      </c>
      <c r="D228" s="141" t="str">
        <f t="shared" si="51"/>
        <v>.</v>
      </c>
      <c r="E228" s="141" t="str">
        <f t="shared" si="52"/>
        <v>.</v>
      </c>
      <c r="F228" s="301" t="s">
        <v>296</v>
      </c>
      <c r="G228" s="127"/>
      <c r="H228" s="127"/>
      <c r="I228" s="127"/>
      <c r="J228" s="2">
        <v>223</v>
      </c>
      <c r="K228" s="295" t="s">
        <v>296</v>
      </c>
      <c r="L228" s="296" t="str">
        <f>Overallresults!$C$5</f>
        <v>Herts Phoenix</v>
      </c>
      <c r="M228" s="126"/>
      <c r="N228" s="2"/>
      <c r="O228" s="2"/>
      <c r="P228" s="2"/>
      <c r="Q228" s="2"/>
      <c r="R228" s="2"/>
    </row>
    <row r="229" spans="1:18" x14ac:dyDescent="0.35">
      <c r="A229" s="311" t="s">
        <v>296</v>
      </c>
      <c r="B229" s="287" t="s">
        <v>296</v>
      </c>
      <c r="C229" s="289" t="s">
        <v>296</v>
      </c>
      <c r="D229" s="141" t="str">
        <f t="shared" si="51"/>
        <v>.</v>
      </c>
      <c r="E229" s="141" t="str">
        <f t="shared" si="52"/>
        <v>.</v>
      </c>
      <c r="F229" s="301" t="s">
        <v>296</v>
      </c>
      <c r="G229" s="127"/>
      <c r="H229" s="127"/>
      <c r="I229" s="127"/>
      <c r="J229" s="2">
        <v>224</v>
      </c>
      <c r="K229" s="295" t="s">
        <v>296</v>
      </c>
      <c r="L229" s="296" t="str">
        <f>Overallresults!$C$5</f>
        <v>Herts Phoenix</v>
      </c>
      <c r="M229" s="126"/>
      <c r="N229" s="2"/>
      <c r="O229" s="2"/>
      <c r="P229" s="2"/>
      <c r="Q229" s="2"/>
      <c r="R229" s="2"/>
    </row>
    <row r="230" spans="1:18" x14ac:dyDescent="0.35">
      <c r="A230" s="311" t="s">
        <v>296</v>
      </c>
      <c r="B230" s="287" t="s">
        <v>296</v>
      </c>
      <c r="C230" s="289" t="s">
        <v>296</v>
      </c>
      <c r="D230" s="141" t="str">
        <f t="shared" si="51"/>
        <v>.</v>
      </c>
      <c r="E230" s="141" t="str">
        <f t="shared" si="52"/>
        <v>.</v>
      </c>
      <c r="F230" s="301" t="s">
        <v>296</v>
      </c>
      <c r="G230" s="127"/>
      <c r="H230" s="127"/>
      <c r="I230" s="127"/>
      <c r="J230" s="2">
        <v>225</v>
      </c>
      <c r="K230" s="295" t="s">
        <v>296</v>
      </c>
      <c r="L230" s="296" t="str">
        <f>Overallresults!$C$5</f>
        <v>Herts Phoenix</v>
      </c>
      <c r="M230" s="126"/>
      <c r="N230" s="2"/>
      <c r="O230" s="2"/>
      <c r="P230" s="2"/>
      <c r="Q230" s="2"/>
      <c r="R230" s="2"/>
    </row>
    <row r="231" spans="1:18" x14ac:dyDescent="0.35">
      <c r="A231" s="311" t="s">
        <v>296</v>
      </c>
      <c r="B231" s="287" t="s">
        <v>296</v>
      </c>
      <c r="C231" s="289" t="s">
        <v>296</v>
      </c>
      <c r="D231" s="141" t="str">
        <f t="shared" si="51"/>
        <v>.</v>
      </c>
      <c r="E231" s="141" t="str">
        <f t="shared" si="52"/>
        <v>.</v>
      </c>
      <c r="F231" s="301" t="s">
        <v>296</v>
      </c>
      <c r="G231" s="127"/>
      <c r="H231" s="127"/>
      <c r="I231" s="127"/>
      <c r="J231" s="2">
        <v>226</v>
      </c>
      <c r="K231" s="295" t="s">
        <v>296</v>
      </c>
      <c r="L231" s="296" t="str">
        <f>Overallresults!$C$5</f>
        <v>Herts Phoenix</v>
      </c>
      <c r="M231" s="126"/>
      <c r="N231" s="2"/>
      <c r="O231" s="2"/>
      <c r="P231" s="2"/>
      <c r="Q231" s="2"/>
      <c r="R231" s="2"/>
    </row>
    <row r="232" spans="1:18" x14ac:dyDescent="0.35">
      <c r="A232" s="311" t="s">
        <v>296</v>
      </c>
      <c r="B232" s="287" t="s">
        <v>296</v>
      </c>
      <c r="C232" s="289" t="s">
        <v>296</v>
      </c>
      <c r="D232" s="141" t="str">
        <f t="shared" si="51"/>
        <v>.</v>
      </c>
      <c r="E232" s="141" t="str">
        <f t="shared" si="52"/>
        <v>.</v>
      </c>
      <c r="F232" s="301" t="s">
        <v>296</v>
      </c>
      <c r="G232" s="127"/>
      <c r="H232" s="127"/>
      <c r="I232" s="127"/>
      <c r="J232" s="2">
        <v>227</v>
      </c>
      <c r="K232" s="295" t="s">
        <v>296</v>
      </c>
      <c r="L232" s="296" t="str">
        <f>Overallresults!$C$5</f>
        <v>Herts Phoenix</v>
      </c>
      <c r="M232" s="126"/>
      <c r="N232" s="2"/>
      <c r="O232" s="2"/>
      <c r="P232" s="2"/>
      <c r="Q232" s="2"/>
      <c r="R232" s="2"/>
    </row>
    <row r="233" spans="1:18" x14ac:dyDescent="0.35">
      <c r="A233" s="311" t="s">
        <v>296</v>
      </c>
      <c r="B233" s="287" t="s">
        <v>296</v>
      </c>
      <c r="C233" s="289" t="s">
        <v>296</v>
      </c>
      <c r="D233" s="141" t="str">
        <f t="shared" si="51"/>
        <v>.</v>
      </c>
      <c r="E233" s="141" t="str">
        <f t="shared" si="52"/>
        <v>.</v>
      </c>
      <c r="F233" s="301" t="s">
        <v>296</v>
      </c>
      <c r="G233" s="127"/>
      <c r="H233" s="127"/>
      <c r="I233" s="127"/>
      <c r="J233" s="2">
        <v>228</v>
      </c>
      <c r="K233" s="295" t="s">
        <v>296</v>
      </c>
      <c r="L233" s="296" t="str">
        <f>Overallresults!$C$5</f>
        <v>Herts Phoenix</v>
      </c>
      <c r="M233" s="126"/>
      <c r="N233" s="2"/>
      <c r="O233" s="2"/>
      <c r="P233" s="2"/>
      <c r="Q233" s="2"/>
      <c r="R233" s="2"/>
    </row>
    <row r="234" spans="1:18" x14ac:dyDescent="0.35">
      <c r="A234" s="311" t="s">
        <v>296</v>
      </c>
      <c r="B234" s="287" t="s">
        <v>296</v>
      </c>
      <c r="C234" s="289" t="s">
        <v>296</v>
      </c>
      <c r="D234" s="141" t="str">
        <f t="shared" si="51"/>
        <v>.</v>
      </c>
      <c r="E234" s="141" t="str">
        <f t="shared" si="52"/>
        <v>.</v>
      </c>
      <c r="F234" s="301" t="s">
        <v>296</v>
      </c>
      <c r="G234" s="127"/>
      <c r="H234" s="127"/>
      <c r="I234" s="127"/>
      <c r="J234" s="2">
        <v>229</v>
      </c>
      <c r="K234" s="295" t="s">
        <v>296</v>
      </c>
      <c r="L234" s="296" t="str">
        <f>Overallresults!$C$5</f>
        <v>Herts Phoenix</v>
      </c>
      <c r="M234" s="126"/>
      <c r="N234" s="2"/>
      <c r="O234" s="2"/>
      <c r="P234" s="2"/>
      <c r="Q234" s="2"/>
      <c r="R234" s="2"/>
    </row>
    <row r="235" spans="1:18" x14ac:dyDescent="0.35">
      <c r="A235" s="311" t="s">
        <v>296</v>
      </c>
      <c r="B235" s="287" t="s">
        <v>296</v>
      </c>
      <c r="C235" s="289" t="s">
        <v>296</v>
      </c>
      <c r="D235" s="141" t="str">
        <f t="shared" si="51"/>
        <v>.</v>
      </c>
      <c r="E235" s="141" t="str">
        <f t="shared" si="52"/>
        <v>.</v>
      </c>
      <c r="F235" s="301" t="s">
        <v>296</v>
      </c>
      <c r="G235" s="127"/>
      <c r="H235" s="127"/>
      <c r="I235" s="127"/>
      <c r="J235" s="2">
        <v>230</v>
      </c>
      <c r="K235" s="295" t="s">
        <v>296</v>
      </c>
      <c r="L235" s="296" t="str">
        <f>Overallresults!$C$5</f>
        <v>Herts Phoenix</v>
      </c>
      <c r="M235" s="126"/>
      <c r="N235" s="2"/>
      <c r="O235" s="2"/>
      <c r="P235" s="2"/>
      <c r="Q235" s="2"/>
      <c r="R235" s="2"/>
    </row>
    <row r="236" spans="1:18" x14ac:dyDescent="0.35">
      <c r="A236" s="311" t="s">
        <v>296</v>
      </c>
      <c r="B236" s="287" t="s">
        <v>296</v>
      </c>
      <c r="C236" s="289" t="s">
        <v>296</v>
      </c>
      <c r="D236" s="141" t="str">
        <f t="shared" si="51"/>
        <v>.</v>
      </c>
      <c r="E236" s="141" t="str">
        <f t="shared" si="52"/>
        <v>.</v>
      </c>
      <c r="F236" s="301" t="s">
        <v>296</v>
      </c>
      <c r="G236" s="127"/>
      <c r="H236" s="127"/>
      <c r="I236" s="127"/>
      <c r="J236" s="2">
        <v>231</v>
      </c>
      <c r="K236" s="295" t="s">
        <v>296</v>
      </c>
      <c r="L236" s="296" t="str">
        <f>Overallresults!$C$5</f>
        <v>Herts Phoenix</v>
      </c>
      <c r="M236" s="126"/>
      <c r="N236" s="2"/>
      <c r="O236" s="2"/>
      <c r="P236" s="2"/>
      <c r="Q236" s="2"/>
      <c r="R236" s="2"/>
    </row>
    <row r="237" spans="1:18" x14ac:dyDescent="0.35">
      <c r="A237" s="311" t="s">
        <v>296</v>
      </c>
      <c r="B237" s="287" t="s">
        <v>296</v>
      </c>
      <c r="C237" s="289" t="s">
        <v>296</v>
      </c>
      <c r="D237" s="141" t="str">
        <f t="shared" si="51"/>
        <v>.</v>
      </c>
      <c r="E237" s="141" t="str">
        <f t="shared" si="52"/>
        <v>.</v>
      </c>
      <c r="F237" s="301" t="s">
        <v>296</v>
      </c>
      <c r="G237" s="127"/>
      <c r="H237" s="127"/>
      <c r="I237" s="127"/>
      <c r="J237" s="2">
        <v>232</v>
      </c>
      <c r="K237" s="295" t="s">
        <v>296</v>
      </c>
      <c r="L237" s="296" t="str">
        <f>Overallresults!$C$5</f>
        <v>Herts Phoenix</v>
      </c>
      <c r="M237" s="126"/>
      <c r="N237" s="2"/>
      <c r="O237" s="2"/>
      <c r="P237" s="2"/>
      <c r="Q237" s="2"/>
      <c r="R237" s="2"/>
    </row>
    <row r="238" spans="1:18" x14ac:dyDescent="0.35">
      <c r="A238" s="311" t="s">
        <v>296</v>
      </c>
      <c r="B238" s="287" t="s">
        <v>296</v>
      </c>
      <c r="C238" s="289" t="s">
        <v>296</v>
      </c>
      <c r="D238" s="141" t="str">
        <f t="shared" si="51"/>
        <v>.</v>
      </c>
      <c r="E238" s="141" t="str">
        <f t="shared" si="52"/>
        <v>.</v>
      </c>
      <c r="F238" s="301" t="s">
        <v>296</v>
      </c>
      <c r="G238" s="127"/>
      <c r="H238" s="127"/>
      <c r="I238" s="127"/>
      <c r="J238" s="2">
        <v>233</v>
      </c>
      <c r="K238" s="295" t="s">
        <v>296</v>
      </c>
      <c r="L238" s="296" t="str">
        <f>Overallresults!$C$5</f>
        <v>Herts Phoenix</v>
      </c>
      <c r="M238" s="126"/>
      <c r="N238" s="2"/>
      <c r="O238" s="2"/>
      <c r="P238" s="2"/>
      <c r="Q238" s="2"/>
      <c r="R238" s="2"/>
    </row>
    <row r="239" spans="1:18" x14ac:dyDescent="0.35">
      <c r="A239" s="311" t="s">
        <v>296</v>
      </c>
      <c r="B239" s="287" t="s">
        <v>296</v>
      </c>
      <c r="C239" s="289" t="s">
        <v>296</v>
      </c>
      <c r="D239" s="141" t="str">
        <f t="shared" si="51"/>
        <v>.</v>
      </c>
      <c r="E239" s="141" t="str">
        <f t="shared" si="52"/>
        <v>.</v>
      </c>
      <c r="F239" s="301" t="s">
        <v>296</v>
      </c>
      <c r="G239" s="127"/>
      <c r="H239" s="127"/>
      <c r="I239" s="127"/>
      <c r="J239" s="2">
        <v>234</v>
      </c>
      <c r="K239" s="295" t="s">
        <v>296</v>
      </c>
      <c r="L239" s="296" t="str">
        <f>Overallresults!$C$5</f>
        <v>Herts Phoenix</v>
      </c>
      <c r="M239" s="126"/>
      <c r="N239" s="2"/>
      <c r="O239" s="2"/>
      <c r="P239" s="2"/>
      <c r="Q239" s="2"/>
      <c r="R239" s="2"/>
    </row>
    <row r="240" spans="1:18" x14ac:dyDescent="0.35">
      <c r="A240" s="311" t="s">
        <v>296</v>
      </c>
      <c r="B240" s="287" t="s">
        <v>296</v>
      </c>
      <c r="C240" s="289" t="s">
        <v>296</v>
      </c>
      <c r="D240" s="141" t="str">
        <f t="shared" si="51"/>
        <v>.</v>
      </c>
      <c r="E240" s="141" t="str">
        <f t="shared" si="52"/>
        <v>.</v>
      </c>
      <c r="F240" s="301" t="s">
        <v>296</v>
      </c>
      <c r="G240" s="127"/>
      <c r="H240" s="127"/>
      <c r="I240" s="127"/>
      <c r="J240" s="2">
        <v>235</v>
      </c>
      <c r="K240" s="295" t="s">
        <v>296</v>
      </c>
      <c r="L240" s="296" t="str">
        <f>Overallresults!$C$5</f>
        <v>Herts Phoenix</v>
      </c>
      <c r="M240" s="126"/>
      <c r="N240" s="2"/>
      <c r="O240" s="2"/>
      <c r="P240" s="2"/>
      <c r="Q240" s="2"/>
      <c r="R240" s="2"/>
    </row>
    <row r="241" spans="1:18" x14ac:dyDescent="0.35">
      <c r="A241" s="311" t="s">
        <v>296</v>
      </c>
      <c r="B241" s="287" t="s">
        <v>296</v>
      </c>
      <c r="C241" s="289" t="s">
        <v>296</v>
      </c>
      <c r="D241" s="141" t="str">
        <f t="shared" si="51"/>
        <v>.</v>
      </c>
      <c r="E241" s="141" t="str">
        <f t="shared" si="52"/>
        <v>.</v>
      </c>
      <c r="F241" s="301" t="s">
        <v>296</v>
      </c>
      <c r="G241" s="127"/>
      <c r="H241" s="127"/>
      <c r="I241" s="127"/>
      <c r="J241" s="2">
        <v>236</v>
      </c>
      <c r="K241" s="295" t="s">
        <v>296</v>
      </c>
      <c r="L241" s="296" t="str">
        <f>Overallresults!$C$5</f>
        <v>Herts Phoenix</v>
      </c>
      <c r="M241" s="126"/>
      <c r="N241" s="2"/>
      <c r="O241" s="2"/>
      <c r="P241" s="2"/>
      <c r="Q241" s="2"/>
      <c r="R241" s="2"/>
    </row>
    <row r="242" spans="1:18" x14ac:dyDescent="0.35">
      <c r="A242" s="311" t="s">
        <v>296</v>
      </c>
      <c r="B242" s="287" t="s">
        <v>296</v>
      </c>
      <c r="C242" s="289" t="s">
        <v>296</v>
      </c>
      <c r="D242" s="141" t="str">
        <f t="shared" si="51"/>
        <v>.</v>
      </c>
      <c r="E242" s="141" t="str">
        <f t="shared" si="52"/>
        <v>.</v>
      </c>
      <c r="F242" s="301" t="s">
        <v>296</v>
      </c>
      <c r="G242" s="127"/>
      <c r="H242" s="127"/>
      <c r="I242" s="127"/>
      <c r="J242" s="2">
        <v>237</v>
      </c>
      <c r="K242" s="295" t="s">
        <v>296</v>
      </c>
      <c r="L242" s="296" t="str">
        <f>Overallresults!$C$5</f>
        <v>Herts Phoenix</v>
      </c>
      <c r="M242" s="126"/>
      <c r="N242" s="2"/>
      <c r="O242" s="2"/>
      <c r="P242" s="2"/>
      <c r="Q242" s="2"/>
      <c r="R242" s="2"/>
    </row>
    <row r="243" spans="1:18" x14ac:dyDescent="0.35">
      <c r="A243" s="311" t="s">
        <v>296</v>
      </c>
      <c r="B243" s="287" t="s">
        <v>296</v>
      </c>
      <c r="C243" s="289" t="s">
        <v>296</v>
      </c>
      <c r="D243" s="141" t="str">
        <f t="shared" si="51"/>
        <v>.</v>
      </c>
      <c r="E243" s="141" t="str">
        <f t="shared" si="52"/>
        <v>.</v>
      </c>
      <c r="F243" s="301" t="s">
        <v>296</v>
      </c>
      <c r="G243" s="124"/>
      <c r="H243" s="124"/>
      <c r="I243" s="124"/>
      <c r="J243" s="2">
        <v>238</v>
      </c>
      <c r="K243" s="295" t="s">
        <v>296</v>
      </c>
      <c r="L243" s="296" t="str">
        <f>Overallresults!$C$5</f>
        <v>Herts Phoenix</v>
      </c>
      <c r="M243" s="126"/>
      <c r="N243" s="2"/>
      <c r="O243" s="2"/>
      <c r="P243" s="2"/>
      <c r="Q243" s="2"/>
      <c r="R243" s="2"/>
    </row>
    <row r="244" spans="1:18" x14ac:dyDescent="0.35">
      <c r="A244" s="311" t="s">
        <v>296</v>
      </c>
      <c r="B244" s="287" t="s">
        <v>296</v>
      </c>
      <c r="C244" s="289" t="s">
        <v>296</v>
      </c>
      <c r="D244" s="141" t="str">
        <f t="shared" si="51"/>
        <v>.</v>
      </c>
      <c r="E244" s="141" t="str">
        <f t="shared" si="52"/>
        <v>.</v>
      </c>
      <c r="F244" s="301" t="s">
        <v>296</v>
      </c>
      <c r="G244" s="127"/>
      <c r="H244" s="127"/>
      <c r="I244" s="127"/>
      <c r="J244" s="2">
        <v>239</v>
      </c>
      <c r="K244" s="295" t="s">
        <v>296</v>
      </c>
      <c r="L244" s="296" t="str">
        <f>Overallresults!$C$5</f>
        <v>Herts Phoenix</v>
      </c>
      <c r="M244" s="126"/>
      <c r="N244" s="2"/>
      <c r="O244" s="2"/>
      <c r="P244" s="2"/>
      <c r="Q244" s="2"/>
      <c r="R244" s="2"/>
    </row>
    <row r="245" spans="1:18" x14ac:dyDescent="0.35">
      <c r="A245" s="311" t="s">
        <v>296</v>
      </c>
      <c r="B245" s="287" t="s">
        <v>296</v>
      </c>
      <c r="C245" s="289" t="s">
        <v>296</v>
      </c>
      <c r="D245" s="141" t="str">
        <f t="shared" si="51"/>
        <v>.</v>
      </c>
      <c r="E245" s="141" t="str">
        <f t="shared" si="52"/>
        <v>.</v>
      </c>
      <c r="F245" s="301" t="s">
        <v>296</v>
      </c>
      <c r="G245" s="124"/>
      <c r="H245" s="124"/>
      <c r="I245" s="124"/>
      <c r="J245" s="2">
        <v>240</v>
      </c>
      <c r="K245" s="295" t="s">
        <v>296</v>
      </c>
      <c r="L245" s="296" t="str">
        <f>Overallresults!$C$5</f>
        <v>Herts Phoenix</v>
      </c>
      <c r="M245" s="126"/>
      <c r="N245" s="2"/>
      <c r="O245" s="2"/>
      <c r="P245" s="2"/>
      <c r="Q245" s="2"/>
      <c r="R245" s="2"/>
    </row>
    <row r="246" spans="1:18" x14ac:dyDescent="0.35">
      <c r="A246" s="311" t="s">
        <v>296</v>
      </c>
      <c r="B246" s="287" t="s">
        <v>296</v>
      </c>
      <c r="C246" s="289" t="s">
        <v>296</v>
      </c>
      <c r="D246" s="141" t="str">
        <f t="shared" si="51"/>
        <v>.</v>
      </c>
      <c r="E246" s="141" t="str">
        <f t="shared" si="52"/>
        <v>.</v>
      </c>
      <c r="F246" s="301" t="s">
        <v>296</v>
      </c>
      <c r="G246" s="124"/>
      <c r="H246" s="124"/>
      <c r="I246" s="124"/>
      <c r="J246" s="2">
        <v>241</v>
      </c>
      <c r="K246" s="295" t="s">
        <v>296</v>
      </c>
      <c r="L246" s="296" t="str">
        <f>Overallresults!$C$5</f>
        <v>Herts Phoenix</v>
      </c>
      <c r="M246" s="126"/>
      <c r="N246" s="2"/>
      <c r="O246" s="2"/>
      <c r="P246" s="2"/>
      <c r="Q246" s="2"/>
      <c r="R246" s="2"/>
    </row>
    <row r="247" spans="1:18" x14ac:dyDescent="0.35">
      <c r="A247" s="311" t="s">
        <v>296</v>
      </c>
      <c r="B247" s="287" t="s">
        <v>296</v>
      </c>
      <c r="C247" s="289" t="s">
        <v>296</v>
      </c>
      <c r="D247" s="141" t="str">
        <f t="shared" si="51"/>
        <v>.</v>
      </c>
      <c r="E247" s="141" t="str">
        <f t="shared" si="52"/>
        <v>.</v>
      </c>
      <c r="F247" s="301" t="s">
        <v>296</v>
      </c>
      <c r="G247" s="124"/>
      <c r="H247" s="124"/>
      <c r="I247" s="124"/>
      <c r="J247" s="2">
        <v>242</v>
      </c>
      <c r="K247" s="295" t="s">
        <v>296</v>
      </c>
      <c r="L247" s="296" t="str">
        <f>Overallresults!$C$5</f>
        <v>Herts Phoenix</v>
      </c>
      <c r="M247" s="126"/>
      <c r="N247" s="2"/>
      <c r="O247" s="2"/>
      <c r="P247" s="2"/>
      <c r="Q247" s="2"/>
      <c r="R247" s="2"/>
    </row>
    <row r="248" spans="1:18" x14ac:dyDescent="0.35">
      <c r="A248" s="311" t="s">
        <v>296</v>
      </c>
      <c r="B248" s="287" t="s">
        <v>296</v>
      </c>
      <c r="C248" s="289" t="s">
        <v>296</v>
      </c>
      <c r="D248" s="141" t="str">
        <f t="shared" si="51"/>
        <v>.</v>
      </c>
      <c r="E248" s="141" t="str">
        <f t="shared" si="52"/>
        <v>.</v>
      </c>
      <c r="F248" s="301" t="s">
        <v>296</v>
      </c>
      <c r="G248" s="124"/>
      <c r="H248" s="124"/>
      <c r="I248" s="124"/>
      <c r="J248" s="2">
        <v>243</v>
      </c>
      <c r="K248" s="295" t="s">
        <v>296</v>
      </c>
      <c r="L248" s="296" t="str">
        <f>Overallresults!$C$5</f>
        <v>Herts Phoenix</v>
      </c>
      <c r="M248" s="126"/>
      <c r="N248" s="2"/>
      <c r="O248" s="2"/>
      <c r="P248" s="2"/>
      <c r="Q248" s="2"/>
      <c r="R248" s="2"/>
    </row>
    <row r="249" spans="1:18" x14ac:dyDescent="0.35">
      <c r="A249" s="311" t="s">
        <v>296</v>
      </c>
      <c r="B249" s="287" t="s">
        <v>296</v>
      </c>
      <c r="C249" s="289" t="s">
        <v>296</v>
      </c>
      <c r="D249" s="141" t="str">
        <f t="shared" si="51"/>
        <v>.</v>
      </c>
      <c r="E249" s="141" t="str">
        <f t="shared" si="52"/>
        <v>.</v>
      </c>
      <c r="F249" s="301" t="s">
        <v>296</v>
      </c>
      <c r="G249" s="124"/>
      <c r="H249" s="124"/>
      <c r="I249" s="124"/>
      <c r="J249" s="2">
        <v>244</v>
      </c>
      <c r="K249" s="295" t="s">
        <v>296</v>
      </c>
      <c r="L249" s="296" t="str">
        <f>Overallresults!$C$5</f>
        <v>Herts Phoenix</v>
      </c>
      <c r="M249" s="126"/>
      <c r="N249" s="2"/>
      <c r="O249" s="2"/>
      <c r="P249" s="2"/>
      <c r="Q249" s="2"/>
      <c r="R249" s="2"/>
    </row>
    <row r="250" spans="1:18" x14ac:dyDescent="0.35">
      <c r="A250" s="311" t="s">
        <v>296</v>
      </c>
      <c r="B250" s="287" t="s">
        <v>296</v>
      </c>
      <c r="C250" s="289" t="s">
        <v>296</v>
      </c>
      <c r="D250" s="141" t="str">
        <f t="shared" si="51"/>
        <v>.</v>
      </c>
      <c r="E250" s="141" t="str">
        <f t="shared" si="52"/>
        <v>.</v>
      </c>
      <c r="F250" s="301" t="s">
        <v>296</v>
      </c>
      <c r="G250" s="124"/>
      <c r="H250" s="124"/>
      <c r="I250" s="124"/>
      <c r="J250" s="2">
        <v>245</v>
      </c>
      <c r="K250" s="295" t="s">
        <v>296</v>
      </c>
      <c r="L250" s="296" t="str">
        <f>Overallresults!$C$5</f>
        <v>Herts Phoenix</v>
      </c>
      <c r="M250" s="126"/>
      <c r="N250" s="2"/>
      <c r="O250" s="2"/>
      <c r="P250" s="2"/>
      <c r="Q250" s="2"/>
      <c r="R250" s="2"/>
    </row>
    <row r="251" spans="1:18" x14ac:dyDescent="0.35">
      <c r="A251" s="311" t="s">
        <v>296</v>
      </c>
      <c r="B251" s="287" t="s">
        <v>296</v>
      </c>
      <c r="C251" s="289" t="s">
        <v>296</v>
      </c>
      <c r="D251" s="141" t="str">
        <f t="shared" si="51"/>
        <v>.</v>
      </c>
      <c r="E251" s="141" t="str">
        <f t="shared" si="52"/>
        <v>.</v>
      </c>
      <c r="F251" s="301" t="s">
        <v>296</v>
      </c>
      <c r="G251" s="124"/>
      <c r="H251" s="124"/>
      <c r="I251" s="124"/>
      <c r="J251" s="2">
        <v>246</v>
      </c>
      <c r="K251" s="295" t="s">
        <v>296</v>
      </c>
      <c r="L251" s="296" t="str">
        <f>Overallresults!$C$5</f>
        <v>Herts Phoenix</v>
      </c>
      <c r="M251" s="126"/>
      <c r="N251" s="2"/>
      <c r="O251" s="2"/>
      <c r="P251" s="2"/>
      <c r="Q251" s="2"/>
      <c r="R251" s="2"/>
    </row>
    <row r="252" spans="1:18" x14ac:dyDescent="0.35">
      <c r="A252" s="311" t="s">
        <v>296</v>
      </c>
      <c r="B252" s="287" t="s">
        <v>296</v>
      </c>
      <c r="C252" s="289" t="s">
        <v>296</v>
      </c>
      <c r="D252" s="141" t="str">
        <f t="shared" si="51"/>
        <v>.</v>
      </c>
      <c r="E252" s="141" t="str">
        <f t="shared" si="52"/>
        <v>.</v>
      </c>
      <c r="F252" s="301" t="s">
        <v>296</v>
      </c>
      <c r="G252" s="124"/>
      <c r="H252" s="124"/>
      <c r="I252" s="124"/>
      <c r="J252" s="2">
        <v>247</v>
      </c>
      <c r="K252" s="295" t="s">
        <v>296</v>
      </c>
      <c r="L252" s="296" t="str">
        <f>Overallresults!$C$5</f>
        <v>Herts Phoenix</v>
      </c>
      <c r="M252" s="126"/>
      <c r="N252" s="2"/>
      <c r="O252" s="2"/>
      <c r="P252" s="2"/>
      <c r="Q252" s="2"/>
      <c r="R252" s="2"/>
    </row>
    <row r="253" spans="1:18" x14ac:dyDescent="0.35">
      <c r="A253" s="311" t="s">
        <v>296</v>
      </c>
      <c r="B253" s="287" t="s">
        <v>296</v>
      </c>
      <c r="C253" s="289" t="s">
        <v>296</v>
      </c>
      <c r="D253" s="141" t="str">
        <f t="shared" si="51"/>
        <v>.</v>
      </c>
      <c r="E253" s="141" t="str">
        <f t="shared" si="52"/>
        <v>.</v>
      </c>
      <c r="F253" s="301" t="s">
        <v>296</v>
      </c>
      <c r="G253" s="124"/>
      <c r="H253" s="124"/>
      <c r="I253" s="124"/>
      <c r="J253" s="2">
        <v>248</v>
      </c>
      <c r="K253" s="295" t="s">
        <v>296</v>
      </c>
      <c r="L253" s="296" t="str">
        <f>Overallresults!$C$5</f>
        <v>Herts Phoenix</v>
      </c>
      <c r="M253" s="126"/>
      <c r="N253" s="2"/>
      <c r="O253" s="2"/>
      <c r="P253" s="2"/>
      <c r="Q253" s="2"/>
      <c r="R253" s="2"/>
    </row>
    <row r="254" spans="1:18" x14ac:dyDescent="0.35">
      <c r="A254" s="311" t="s">
        <v>296</v>
      </c>
      <c r="B254" s="287" t="s">
        <v>296</v>
      </c>
      <c r="C254" s="289" t="s">
        <v>296</v>
      </c>
      <c r="D254" s="141" t="str">
        <f t="shared" si="51"/>
        <v>.</v>
      </c>
      <c r="E254" s="141" t="str">
        <f t="shared" si="52"/>
        <v>.</v>
      </c>
      <c r="F254" s="301" t="s">
        <v>296</v>
      </c>
      <c r="G254" s="124"/>
      <c r="H254" s="124"/>
      <c r="I254" s="124"/>
      <c r="J254" s="2">
        <v>249</v>
      </c>
      <c r="K254" s="295" t="s">
        <v>296</v>
      </c>
      <c r="L254" s="296" t="str">
        <f>Overallresults!$C$5</f>
        <v>Herts Phoenix</v>
      </c>
      <c r="M254" s="126"/>
      <c r="N254" s="2"/>
      <c r="O254" s="2"/>
      <c r="P254" s="2"/>
      <c r="Q254" s="2"/>
      <c r="R254" s="2"/>
    </row>
    <row r="255" spans="1:18" x14ac:dyDescent="0.35">
      <c r="A255" s="311" t="s">
        <v>296</v>
      </c>
      <c r="B255" s="287" t="s">
        <v>296</v>
      </c>
      <c r="C255" s="289" t="s">
        <v>296</v>
      </c>
      <c r="D255" s="141" t="str">
        <f t="shared" si="51"/>
        <v>.</v>
      </c>
      <c r="E255" s="141" t="str">
        <f t="shared" si="52"/>
        <v>.</v>
      </c>
      <c r="F255" s="301" t="s">
        <v>296</v>
      </c>
      <c r="G255" s="124"/>
      <c r="H255" s="124"/>
      <c r="I255" s="124"/>
      <c r="J255" s="2">
        <v>250</v>
      </c>
      <c r="K255" s="295" t="s">
        <v>803</v>
      </c>
      <c r="L255" s="296" t="str">
        <f>Overallresults!$C$6</f>
        <v>Dacorum &amp; T</v>
      </c>
      <c r="M255" s="126"/>
      <c r="N255" s="2"/>
      <c r="O255" s="2"/>
      <c r="P255" s="2"/>
      <c r="Q255" s="2"/>
      <c r="R255" s="2"/>
    </row>
    <row r="256" spans="1:18" x14ac:dyDescent="0.35">
      <c r="A256" s="311" t="s">
        <v>296</v>
      </c>
      <c r="B256" s="287" t="s">
        <v>296</v>
      </c>
      <c r="C256" s="289" t="s">
        <v>296</v>
      </c>
      <c r="D256" s="141" t="str">
        <f t="shared" si="51"/>
        <v>.</v>
      </c>
      <c r="E256" s="141" t="str">
        <f t="shared" si="52"/>
        <v>.</v>
      </c>
      <c r="F256" s="301" t="s">
        <v>296</v>
      </c>
      <c r="G256" s="124"/>
      <c r="H256" s="124"/>
      <c r="I256" s="124"/>
      <c r="J256" s="2">
        <v>251</v>
      </c>
      <c r="K256" s="295" t="s">
        <v>804</v>
      </c>
      <c r="L256" s="296" t="str">
        <f>Overallresults!$C$6</f>
        <v>Dacorum &amp; T</v>
      </c>
      <c r="M256" s="126"/>
      <c r="N256" s="2"/>
      <c r="O256" s="2"/>
      <c r="P256" s="2"/>
      <c r="Q256" s="2"/>
      <c r="R256" s="2"/>
    </row>
    <row r="257" spans="1:18" x14ac:dyDescent="0.35">
      <c r="A257" s="311" t="s">
        <v>296</v>
      </c>
      <c r="B257" s="287" t="s">
        <v>296</v>
      </c>
      <c r="C257" s="289" t="s">
        <v>296</v>
      </c>
      <c r="D257" s="141" t="str">
        <f t="shared" si="51"/>
        <v>.</v>
      </c>
      <c r="E257" s="141" t="str">
        <f t="shared" si="52"/>
        <v>.</v>
      </c>
      <c r="F257" s="301" t="s">
        <v>296</v>
      </c>
      <c r="G257" s="124"/>
      <c r="H257" s="124"/>
      <c r="I257" s="124"/>
      <c r="J257" s="2">
        <v>252</v>
      </c>
      <c r="K257" s="295" t="s">
        <v>616</v>
      </c>
      <c r="L257" s="296" t="str">
        <f>Overallresults!$C$6</f>
        <v>Dacorum &amp; T</v>
      </c>
      <c r="M257" s="126"/>
      <c r="N257" s="2"/>
      <c r="O257" s="2"/>
      <c r="P257" s="2"/>
      <c r="Q257" s="2"/>
      <c r="R257" s="2"/>
    </row>
    <row r="258" spans="1:18" x14ac:dyDescent="0.35">
      <c r="A258" s="311" t="s">
        <v>296</v>
      </c>
      <c r="B258" s="287" t="s">
        <v>296</v>
      </c>
      <c r="C258" s="289" t="s">
        <v>296</v>
      </c>
      <c r="D258" s="141" t="str">
        <f t="shared" si="51"/>
        <v>.</v>
      </c>
      <c r="E258" s="141" t="str">
        <f t="shared" si="52"/>
        <v>.</v>
      </c>
      <c r="F258" s="301" t="s">
        <v>296</v>
      </c>
      <c r="G258" s="124"/>
      <c r="H258" s="124"/>
      <c r="I258" s="124"/>
      <c r="J258" s="2">
        <v>253</v>
      </c>
      <c r="K258" s="295" t="s">
        <v>805</v>
      </c>
      <c r="L258" s="296" t="str">
        <f>Overallresults!$C$6</f>
        <v>Dacorum &amp; T</v>
      </c>
      <c r="M258" s="126"/>
      <c r="N258" s="2"/>
      <c r="O258" s="2"/>
      <c r="P258" s="2"/>
      <c r="Q258" s="2"/>
      <c r="R258" s="2"/>
    </row>
    <row r="259" spans="1:18" x14ac:dyDescent="0.35">
      <c r="A259" s="311" t="s">
        <v>296</v>
      </c>
      <c r="B259" s="287" t="s">
        <v>296</v>
      </c>
      <c r="C259" s="289" t="s">
        <v>296</v>
      </c>
      <c r="D259" s="141" t="str">
        <f t="shared" si="51"/>
        <v>.</v>
      </c>
      <c r="E259" s="141" t="str">
        <f t="shared" si="52"/>
        <v>.</v>
      </c>
      <c r="F259" s="301" t="s">
        <v>296</v>
      </c>
      <c r="G259" s="124"/>
      <c r="H259" s="124"/>
      <c r="I259" s="124"/>
      <c r="J259" s="2">
        <v>254</v>
      </c>
      <c r="K259" s="295" t="s">
        <v>806</v>
      </c>
      <c r="L259" s="296" t="str">
        <f>Overallresults!$C$6</f>
        <v>Dacorum &amp; T</v>
      </c>
      <c r="M259" s="126"/>
      <c r="N259" s="2"/>
      <c r="O259" s="2"/>
      <c r="P259" s="2"/>
      <c r="Q259" s="2"/>
      <c r="R259" s="2"/>
    </row>
    <row r="260" spans="1:18" x14ac:dyDescent="0.35">
      <c r="A260" s="311" t="s">
        <v>296</v>
      </c>
      <c r="B260" s="287" t="s">
        <v>296</v>
      </c>
      <c r="C260" s="289" t="s">
        <v>296</v>
      </c>
      <c r="D260" s="141" t="str">
        <f t="shared" si="51"/>
        <v>.</v>
      </c>
      <c r="E260" s="141" t="str">
        <f t="shared" si="52"/>
        <v>.</v>
      </c>
      <c r="F260" s="301" t="s">
        <v>296</v>
      </c>
      <c r="G260" s="124"/>
      <c r="H260" s="124"/>
      <c r="I260" s="124"/>
      <c r="J260" s="2">
        <v>255</v>
      </c>
      <c r="K260" s="295" t="s">
        <v>617</v>
      </c>
      <c r="L260" s="296" t="str">
        <f>Overallresults!$C$6</f>
        <v>Dacorum &amp; T</v>
      </c>
      <c r="M260" s="126"/>
      <c r="N260" s="2"/>
      <c r="O260" s="2"/>
      <c r="P260" s="2"/>
      <c r="Q260" s="2"/>
      <c r="R260" s="2"/>
    </row>
    <row r="261" spans="1:18" x14ac:dyDescent="0.35">
      <c r="A261" s="311" t="s">
        <v>296</v>
      </c>
      <c r="B261" s="287" t="s">
        <v>296</v>
      </c>
      <c r="C261" s="289" t="s">
        <v>296</v>
      </c>
      <c r="D261" s="141" t="str">
        <f t="shared" ref="D261:D400" si="53">VLOOKUP($C261,$J$6:$M$506,2,TRUE)</f>
        <v>.</v>
      </c>
      <c r="E261" s="141" t="str">
        <f t="shared" ref="E261:E400" si="54">VLOOKUP($C261,$J$6:$M$506,3,TRUE)</f>
        <v>.</v>
      </c>
      <c r="F261" s="301" t="s">
        <v>296</v>
      </c>
      <c r="G261" s="124"/>
      <c r="H261" s="124"/>
      <c r="I261" s="124"/>
      <c r="J261" s="2">
        <v>256</v>
      </c>
      <c r="K261" s="295" t="s">
        <v>807</v>
      </c>
      <c r="L261" s="296" t="str">
        <f>Overallresults!$C$6</f>
        <v>Dacorum &amp; T</v>
      </c>
      <c r="M261" s="126"/>
      <c r="N261" s="2"/>
      <c r="O261" s="2"/>
      <c r="P261" s="2"/>
      <c r="Q261" s="2"/>
      <c r="R261" s="2"/>
    </row>
    <row r="262" spans="1:18" x14ac:dyDescent="0.35">
      <c r="A262" s="311" t="s">
        <v>296</v>
      </c>
      <c r="B262" s="287" t="s">
        <v>296</v>
      </c>
      <c r="C262" s="289" t="s">
        <v>296</v>
      </c>
      <c r="D262" s="141" t="str">
        <f t="shared" si="53"/>
        <v>.</v>
      </c>
      <c r="E262" s="141" t="str">
        <f t="shared" si="54"/>
        <v>.</v>
      </c>
      <c r="F262" s="301" t="s">
        <v>296</v>
      </c>
      <c r="G262" s="124"/>
      <c r="H262" s="124"/>
      <c r="I262" s="124"/>
      <c r="J262" s="2">
        <v>257</v>
      </c>
      <c r="K262" s="295" t="s">
        <v>808</v>
      </c>
      <c r="L262" s="296" t="str">
        <f>Overallresults!$C$6</f>
        <v>Dacorum &amp; T</v>
      </c>
      <c r="M262" s="126"/>
      <c r="N262" s="2"/>
      <c r="O262" s="2"/>
      <c r="P262" s="2"/>
      <c r="Q262" s="2"/>
      <c r="R262" s="2"/>
    </row>
    <row r="263" spans="1:18" x14ac:dyDescent="0.35">
      <c r="A263" s="311" t="s">
        <v>296</v>
      </c>
      <c r="B263" s="287" t="s">
        <v>296</v>
      </c>
      <c r="C263" s="289" t="s">
        <v>296</v>
      </c>
      <c r="D263" s="141" t="str">
        <f t="shared" si="53"/>
        <v>.</v>
      </c>
      <c r="E263" s="141" t="str">
        <f t="shared" si="54"/>
        <v>.</v>
      </c>
      <c r="F263" s="301" t="s">
        <v>296</v>
      </c>
      <c r="G263" s="124"/>
      <c r="H263" s="124"/>
      <c r="I263" s="124"/>
      <c r="J263" s="2">
        <v>258</v>
      </c>
      <c r="K263" s="295" t="s">
        <v>618</v>
      </c>
      <c r="L263" s="296" t="str">
        <f>Overallresults!$C$6</f>
        <v>Dacorum &amp; T</v>
      </c>
      <c r="M263" s="126"/>
      <c r="N263" s="2"/>
      <c r="O263" s="2"/>
      <c r="P263" s="2"/>
      <c r="Q263" s="2"/>
      <c r="R263" s="2"/>
    </row>
    <row r="264" spans="1:18" x14ac:dyDescent="0.35">
      <c r="A264" s="311" t="s">
        <v>296</v>
      </c>
      <c r="B264" s="287" t="s">
        <v>296</v>
      </c>
      <c r="C264" s="289" t="s">
        <v>296</v>
      </c>
      <c r="D264" s="141" t="str">
        <f t="shared" si="53"/>
        <v>.</v>
      </c>
      <c r="E264" s="141" t="str">
        <f t="shared" si="54"/>
        <v>.</v>
      </c>
      <c r="F264" s="301" t="s">
        <v>296</v>
      </c>
      <c r="G264" s="124"/>
      <c r="H264" s="124"/>
      <c r="I264" s="124"/>
      <c r="J264" s="2">
        <v>259</v>
      </c>
      <c r="K264" s="295" t="s">
        <v>810</v>
      </c>
      <c r="L264" s="296" t="str">
        <f>Overallresults!$C$6</f>
        <v>Dacorum &amp; T</v>
      </c>
      <c r="M264" s="126"/>
      <c r="N264" s="2"/>
      <c r="O264" s="2"/>
      <c r="P264" s="2"/>
      <c r="Q264" s="2"/>
      <c r="R264" s="2"/>
    </row>
    <row r="265" spans="1:18" x14ac:dyDescent="0.35">
      <c r="A265" s="311" t="s">
        <v>296</v>
      </c>
      <c r="B265" s="287" t="s">
        <v>296</v>
      </c>
      <c r="C265" s="289" t="s">
        <v>296</v>
      </c>
      <c r="D265" s="141" t="str">
        <f t="shared" si="53"/>
        <v>.</v>
      </c>
      <c r="E265" s="141" t="str">
        <f t="shared" si="54"/>
        <v>.</v>
      </c>
      <c r="F265" s="301" t="s">
        <v>296</v>
      </c>
      <c r="G265" s="124"/>
      <c r="H265" s="124"/>
      <c r="I265" s="124"/>
      <c r="J265" s="2">
        <v>260</v>
      </c>
      <c r="K265" s="295" t="s">
        <v>811</v>
      </c>
      <c r="L265" s="296" t="str">
        <f>Overallresults!$C$6</f>
        <v>Dacorum &amp; T</v>
      </c>
      <c r="M265" s="126"/>
      <c r="N265" s="2"/>
      <c r="O265" s="2"/>
      <c r="P265" s="2"/>
      <c r="Q265" s="2"/>
      <c r="R265" s="2"/>
    </row>
    <row r="266" spans="1:18" x14ac:dyDescent="0.35">
      <c r="A266" s="311" t="s">
        <v>296</v>
      </c>
      <c r="B266" s="287" t="s">
        <v>296</v>
      </c>
      <c r="C266" s="289" t="s">
        <v>296</v>
      </c>
      <c r="D266" s="141" t="str">
        <f t="shared" si="53"/>
        <v>.</v>
      </c>
      <c r="E266" s="141" t="str">
        <f t="shared" si="54"/>
        <v>.</v>
      </c>
      <c r="F266" s="301" t="s">
        <v>296</v>
      </c>
      <c r="G266" s="124"/>
      <c r="H266" s="124"/>
      <c r="I266" s="124"/>
      <c r="J266" s="2">
        <v>261</v>
      </c>
      <c r="K266" s="295" t="s">
        <v>668</v>
      </c>
      <c r="L266" s="296" t="str">
        <f>Overallresults!$C$6</f>
        <v>Dacorum &amp; T</v>
      </c>
      <c r="M266" s="126"/>
      <c r="N266" s="2"/>
      <c r="O266" s="2"/>
      <c r="P266" s="2"/>
      <c r="Q266" s="2"/>
      <c r="R266" s="2"/>
    </row>
    <row r="267" spans="1:18" x14ac:dyDescent="0.35">
      <c r="A267" s="311" t="s">
        <v>296</v>
      </c>
      <c r="B267" s="287" t="s">
        <v>296</v>
      </c>
      <c r="C267" s="289" t="s">
        <v>296</v>
      </c>
      <c r="D267" s="141" t="str">
        <f t="shared" si="53"/>
        <v>.</v>
      </c>
      <c r="E267" s="141" t="str">
        <f t="shared" si="54"/>
        <v>.</v>
      </c>
      <c r="F267" s="301" t="s">
        <v>296</v>
      </c>
      <c r="G267" s="124"/>
      <c r="H267" s="124"/>
      <c r="I267" s="124"/>
      <c r="J267" s="2">
        <v>262</v>
      </c>
      <c r="K267" s="295" t="s">
        <v>667</v>
      </c>
      <c r="L267" s="296" t="str">
        <f>Overallresults!$C$6</f>
        <v>Dacorum &amp; T</v>
      </c>
      <c r="M267" s="126"/>
      <c r="N267" s="2"/>
      <c r="O267" s="2"/>
      <c r="P267" s="2"/>
      <c r="Q267" s="2"/>
      <c r="R267" s="2"/>
    </row>
    <row r="268" spans="1:18" x14ac:dyDescent="0.35">
      <c r="A268" s="311" t="s">
        <v>296</v>
      </c>
      <c r="B268" s="287" t="s">
        <v>296</v>
      </c>
      <c r="C268" s="289" t="s">
        <v>296</v>
      </c>
      <c r="D268" s="141" t="str">
        <f t="shared" si="53"/>
        <v>.</v>
      </c>
      <c r="E268" s="141" t="str">
        <f t="shared" si="54"/>
        <v>.</v>
      </c>
      <c r="F268" s="301" t="s">
        <v>296</v>
      </c>
      <c r="G268" s="124"/>
      <c r="H268" s="124"/>
      <c r="I268" s="124"/>
      <c r="J268" s="2">
        <v>263</v>
      </c>
      <c r="K268" s="295" t="s">
        <v>666</v>
      </c>
      <c r="L268" s="296" t="str">
        <f>Overallresults!$C$6</f>
        <v>Dacorum &amp; T</v>
      </c>
      <c r="M268" s="126"/>
      <c r="N268" s="2"/>
      <c r="O268" s="2"/>
      <c r="P268" s="2"/>
      <c r="Q268" s="2"/>
      <c r="R268" s="2"/>
    </row>
    <row r="269" spans="1:18" x14ac:dyDescent="0.35">
      <c r="A269" s="311" t="s">
        <v>296</v>
      </c>
      <c r="B269" s="287" t="s">
        <v>296</v>
      </c>
      <c r="C269" s="289" t="s">
        <v>296</v>
      </c>
      <c r="D269" s="141" t="str">
        <f t="shared" si="53"/>
        <v>.</v>
      </c>
      <c r="E269" s="141" t="str">
        <f t="shared" si="54"/>
        <v>.</v>
      </c>
      <c r="F269" s="301" t="s">
        <v>296</v>
      </c>
      <c r="G269" s="124"/>
      <c r="H269" s="124"/>
      <c r="I269" s="124"/>
      <c r="J269" s="2">
        <v>264</v>
      </c>
      <c r="K269" s="295" t="s">
        <v>665</v>
      </c>
      <c r="L269" s="296" t="str">
        <f>Overallresults!$C$6</f>
        <v>Dacorum &amp; T</v>
      </c>
      <c r="M269" s="126"/>
      <c r="N269" s="2"/>
      <c r="O269" s="2"/>
      <c r="P269" s="2"/>
      <c r="Q269" s="2"/>
      <c r="R269" s="2"/>
    </row>
    <row r="270" spans="1:18" x14ac:dyDescent="0.35">
      <c r="A270" s="311" t="s">
        <v>296</v>
      </c>
      <c r="B270" s="287" t="s">
        <v>296</v>
      </c>
      <c r="C270" s="289" t="s">
        <v>296</v>
      </c>
      <c r="D270" s="141" t="str">
        <f t="shared" si="53"/>
        <v>.</v>
      </c>
      <c r="E270" s="141" t="str">
        <f t="shared" si="54"/>
        <v>.</v>
      </c>
      <c r="F270" s="301" t="s">
        <v>296</v>
      </c>
      <c r="G270" s="124"/>
      <c r="H270" s="124"/>
      <c r="I270" s="124"/>
      <c r="J270" s="2">
        <v>265</v>
      </c>
      <c r="K270" s="334" t="s">
        <v>1015</v>
      </c>
      <c r="L270" s="296" t="str">
        <f>Overallresults!$C$6</f>
        <v>Dacorum &amp; T</v>
      </c>
      <c r="M270" s="126"/>
      <c r="N270" s="2"/>
      <c r="O270" s="2"/>
      <c r="P270" s="2"/>
      <c r="Q270" s="2"/>
      <c r="R270" s="2"/>
    </row>
    <row r="271" spans="1:18" x14ac:dyDescent="0.35">
      <c r="A271" s="311" t="s">
        <v>296</v>
      </c>
      <c r="B271" s="287" t="s">
        <v>296</v>
      </c>
      <c r="C271" s="289" t="s">
        <v>296</v>
      </c>
      <c r="D271" s="141" t="str">
        <f t="shared" si="53"/>
        <v>.</v>
      </c>
      <c r="E271" s="141" t="str">
        <f t="shared" si="54"/>
        <v>.</v>
      </c>
      <c r="F271" s="301" t="s">
        <v>296</v>
      </c>
      <c r="G271" s="124"/>
      <c r="H271" s="124"/>
      <c r="I271" s="124"/>
      <c r="J271" s="2">
        <v>266</v>
      </c>
      <c r="K271" s="295" t="s">
        <v>809</v>
      </c>
      <c r="L271" s="296" t="str">
        <f>Overallresults!$C$6</f>
        <v>Dacorum &amp; T</v>
      </c>
      <c r="M271" s="126"/>
      <c r="N271" s="2"/>
      <c r="O271" s="2"/>
      <c r="P271" s="2"/>
      <c r="Q271" s="2"/>
      <c r="R271" s="2"/>
    </row>
    <row r="272" spans="1:18" x14ac:dyDescent="0.35">
      <c r="A272" s="311" t="s">
        <v>296</v>
      </c>
      <c r="B272" s="287" t="s">
        <v>296</v>
      </c>
      <c r="C272" s="289" t="s">
        <v>296</v>
      </c>
      <c r="D272" s="141" t="str">
        <f t="shared" si="53"/>
        <v>.</v>
      </c>
      <c r="E272" s="141" t="str">
        <f t="shared" si="54"/>
        <v>.</v>
      </c>
      <c r="F272" s="301" t="s">
        <v>296</v>
      </c>
      <c r="G272" s="124"/>
      <c r="H272" s="124"/>
      <c r="I272" s="124"/>
      <c r="J272" s="2">
        <v>267</v>
      </c>
      <c r="K272" s="295" t="s">
        <v>641</v>
      </c>
      <c r="L272" s="296" t="str">
        <f>Overallresults!$C$6</f>
        <v>Dacorum &amp; T</v>
      </c>
      <c r="M272" s="126"/>
      <c r="N272" s="2"/>
      <c r="O272" s="2"/>
      <c r="P272" s="2"/>
      <c r="Q272" s="2"/>
      <c r="R272" s="2"/>
    </row>
    <row r="273" spans="1:18" x14ac:dyDescent="0.35">
      <c r="A273" s="311" t="s">
        <v>296</v>
      </c>
      <c r="B273" s="287" t="s">
        <v>296</v>
      </c>
      <c r="C273" s="289" t="s">
        <v>296</v>
      </c>
      <c r="D273" s="141" t="str">
        <f t="shared" si="53"/>
        <v>.</v>
      </c>
      <c r="E273" s="141" t="str">
        <f t="shared" si="54"/>
        <v>.</v>
      </c>
      <c r="F273" s="301" t="s">
        <v>296</v>
      </c>
      <c r="G273" s="124"/>
      <c r="H273" s="124"/>
      <c r="I273" s="124"/>
      <c r="J273" s="2">
        <v>268</v>
      </c>
      <c r="K273" s="295" t="s">
        <v>812</v>
      </c>
      <c r="L273" s="296" t="str">
        <f>Overallresults!$C$6</f>
        <v>Dacorum &amp; T</v>
      </c>
      <c r="M273" s="126"/>
      <c r="N273" s="2"/>
      <c r="O273" s="2"/>
      <c r="P273" s="2"/>
      <c r="Q273" s="2"/>
      <c r="R273" s="2"/>
    </row>
    <row r="274" spans="1:18" x14ac:dyDescent="0.35">
      <c r="A274" s="311" t="s">
        <v>296</v>
      </c>
      <c r="B274" s="287" t="s">
        <v>296</v>
      </c>
      <c r="C274" s="289" t="s">
        <v>296</v>
      </c>
      <c r="D274" s="141" t="str">
        <f t="shared" si="53"/>
        <v>.</v>
      </c>
      <c r="E274" s="141" t="str">
        <f t="shared" si="54"/>
        <v>.</v>
      </c>
      <c r="F274" s="301" t="s">
        <v>296</v>
      </c>
      <c r="G274" s="124"/>
      <c r="H274" s="124"/>
      <c r="I274" s="124"/>
      <c r="J274" s="2">
        <v>269</v>
      </c>
      <c r="K274" s="295" t="s">
        <v>813</v>
      </c>
      <c r="L274" s="296" t="str">
        <f>Overallresults!$C$6</f>
        <v>Dacorum &amp; T</v>
      </c>
      <c r="M274" s="126"/>
      <c r="N274" s="2"/>
      <c r="O274" s="2"/>
      <c r="P274" s="2"/>
      <c r="Q274" s="2"/>
      <c r="R274" s="2"/>
    </row>
    <row r="275" spans="1:18" x14ac:dyDescent="0.35">
      <c r="A275" s="311" t="s">
        <v>296</v>
      </c>
      <c r="B275" s="287" t="s">
        <v>296</v>
      </c>
      <c r="C275" s="289" t="s">
        <v>296</v>
      </c>
      <c r="D275" s="141" t="str">
        <f t="shared" si="53"/>
        <v>.</v>
      </c>
      <c r="E275" s="141" t="str">
        <f t="shared" si="54"/>
        <v>.</v>
      </c>
      <c r="F275" s="301" t="s">
        <v>296</v>
      </c>
      <c r="G275" s="124"/>
      <c r="H275" s="124"/>
      <c r="I275" s="124"/>
      <c r="J275" s="2">
        <v>270</v>
      </c>
      <c r="K275" s="334" t="s">
        <v>651</v>
      </c>
      <c r="L275" s="296" t="str">
        <f>Overallresults!$C$6</f>
        <v>Dacorum &amp; T</v>
      </c>
      <c r="M275" s="126"/>
      <c r="N275" s="2"/>
      <c r="O275" s="2"/>
      <c r="P275" s="2"/>
      <c r="Q275" s="2"/>
      <c r="R275" s="2"/>
    </row>
    <row r="276" spans="1:18" x14ac:dyDescent="0.35">
      <c r="A276" s="311" t="s">
        <v>296</v>
      </c>
      <c r="B276" s="287" t="s">
        <v>296</v>
      </c>
      <c r="C276" s="289" t="s">
        <v>296</v>
      </c>
      <c r="D276" s="141" t="str">
        <f t="shared" si="53"/>
        <v>.</v>
      </c>
      <c r="E276" s="141" t="str">
        <f t="shared" si="54"/>
        <v>.</v>
      </c>
      <c r="F276" s="301" t="s">
        <v>296</v>
      </c>
      <c r="G276" s="124"/>
      <c r="H276" s="124"/>
      <c r="I276" s="124"/>
      <c r="J276" s="2">
        <v>271</v>
      </c>
      <c r="K276" s="295" t="s">
        <v>622</v>
      </c>
      <c r="L276" s="296" t="str">
        <f>Overallresults!$C$6</f>
        <v>Dacorum &amp; T</v>
      </c>
      <c r="M276" s="126"/>
      <c r="N276" s="2"/>
      <c r="O276" s="2"/>
      <c r="P276" s="2"/>
      <c r="Q276" s="2"/>
      <c r="R276" s="2"/>
    </row>
    <row r="277" spans="1:18" x14ac:dyDescent="0.35">
      <c r="A277" s="311" t="s">
        <v>296</v>
      </c>
      <c r="B277" s="287" t="s">
        <v>296</v>
      </c>
      <c r="C277" s="289" t="s">
        <v>296</v>
      </c>
      <c r="D277" s="141" t="str">
        <f t="shared" si="53"/>
        <v>.</v>
      </c>
      <c r="E277" s="141" t="str">
        <f t="shared" si="54"/>
        <v>.</v>
      </c>
      <c r="F277" s="301" t="s">
        <v>296</v>
      </c>
      <c r="G277" s="124"/>
      <c r="H277" s="124"/>
      <c r="I277" s="124"/>
      <c r="J277" s="2">
        <v>272</v>
      </c>
      <c r="K277" s="295" t="s">
        <v>814</v>
      </c>
      <c r="L277" s="296" t="str">
        <f>Overallresults!$C$6</f>
        <v>Dacorum &amp; T</v>
      </c>
      <c r="M277" s="126"/>
      <c r="N277" s="2"/>
      <c r="O277" s="2"/>
      <c r="P277" s="2"/>
      <c r="Q277" s="2"/>
      <c r="R277" s="2"/>
    </row>
    <row r="278" spans="1:18" x14ac:dyDescent="0.35">
      <c r="A278" s="311" t="s">
        <v>296</v>
      </c>
      <c r="B278" s="287" t="s">
        <v>296</v>
      </c>
      <c r="C278" s="289" t="s">
        <v>296</v>
      </c>
      <c r="D278" s="141" t="str">
        <f t="shared" si="53"/>
        <v>.</v>
      </c>
      <c r="E278" s="141" t="str">
        <f t="shared" si="54"/>
        <v>.</v>
      </c>
      <c r="F278" s="301" t="s">
        <v>296</v>
      </c>
      <c r="G278" s="124"/>
      <c r="H278" s="124"/>
      <c r="I278" s="124"/>
      <c r="J278" s="2">
        <v>273</v>
      </c>
      <c r="K278" s="295" t="s">
        <v>679</v>
      </c>
      <c r="L278" s="296" t="str">
        <f>Overallresults!$C$6</f>
        <v>Dacorum &amp; T</v>
      </c>
      <c r="M278" s="126"/>
      <c r="N278" s="2"/>
      <c r="O278" s="2"/>
      <c r="P278" s="2"/>
      <c r="Q278" s="2"/>
      <c r="R278" s="2"/>
    </row>
    <row r="279" spans="1:18" x14ac:dyDescent="0.35">
      <c r="A279" s="311" t="s">
        <v>296</v>
      </c>
      <c r="B279" s="287" t="s">
        <v>296</v>
      </c>
      <c r="C279" s="289" t="s">
        <v>296</v>
      </c>
      <c r="D279" s="141" t="str">
        <f t="shared" si="53"/>
        <v>.</v>
      </c>
      <c r="E279" s="141" t="str">
        <f t="shared" si="54"/>
        <v>.</v>
      </c>
      <c r="F279" s="301" t="s">
        <v>296</v>
      </c>
      <c r="G279" s="124"/>
      <c r="H279" s="124"/>
      <c r="I279" s="124"/>
      <c r="J279" s="2">
        <v>274</v>
      </c>
      <c r="K279" s="295" t="s">
        <v>815</v>
      </c>
      <c r="L279" s="296" t="str">
        <f>Overallresults!$C$6</f>
        <v>Dacorum &amp; T</v>
      </c>
      <c r="M279" s="126"/>
      <c r="N279" s="2"/>
      <c r="O279" s="2"/>
      <c r="P279" s="2"/>
      <c r="Q279" s="2"/>
      <c r="R279" s="2"/>
    </row>
    <row r="280" spans="1:18" x14ac:dyDescent="0.35">
      <c r="A280" s="311" t="s">
        <v>296</v>
      </c>
      <c r="B280" s="287" t="s">
        <v>296</v>
      </c>
      <c r="C280" s="289" t="s">
        <v>296</v>
      </c>
      <c r="D280" s="141" t="str">
        <f t="shared" si="53"/>
        <v>.</v>
      </c>
      <c r="E280" s="141" t="str">
        <f t="shared" si="54"/>
        <v>.</v>
      </c>
      <c r="F280" s="301" t="s">
        <v>296</v>
      </c>
      <c r="G280" s="124"/>
      <c r="H280" s="124"/>
      <c r="I280" s="124"/>
      <c r="J280" s="2">
        <v>275</v>
      </c>
      <c r="K280" s="295" t="s">
        <v>816</v>
      </c>
      <c r="L280" s="296" t="str">
        <f>Overallresults!$C$6</f>
        <v>Dacorum &amp; T</v>
      </c>
      <c r="M280" s="126"/>
      <c r="N280" s="2"/>
      <c r="O280" s="2"/>
      <c r="P280" s="2"/>
      <c r="Q280" s="2"/>
      <c r="R280" s="2"/>
    </row>
    <row r="281" spans="1:18" x14ac:dyDescent="0.35">
      <c r="A281" s="311" t="s">
        <v>296</v>
      </c>
      <c r="B281" s="287" t="s">
        <v>296</v>
      </c>
      <c r="C281" s="289" t="s">
        <v>296</v>
      </c>
      <c r="D281" s="141" t="str">
        <f t="shared" si="53"/>
        <v>.</v>
      </c>
      <c r="E281" s="141" t="str">
        <f t="shared" si="54"/>
        <v>.</v>
      </c>
      <c r="F281" s="301" t="s">
        <v>296</v>
      </c>
      <c r="G281" s="124"/>
      <c r="H281" s="124"/>
      <c r="I281" s="124"/>
      <c r="J281" s="2">
        <v>276</v>
      </c>
      <c r="K281" s="295" t="s">
        <v>680</v>
      </c>
      <c r="L281" s="296" t="str">
        <f>Overallresults!$C$6</f>
        <v>Dacorum &amp; T</v>
      </c>
      <c r="M281" s="126"/>
      <c r="N281" s="2"/>
      <c r="O281" s="2"/>
      <c r="P281" s="2"/>
      <c r="Q281" s="2"/>
      <c r="R281" s="2"/>
    </row>
    <row r="282" spans="1:18" x14ac:dyDescent="0.35">
      <c r="A282" s="311" t="s">
        <v>296</v>
      </c>
      <c r="B282" s="287" t="s">
        <v>296</v>
      </c>
      <c r="C282" s="289" t="s">
        <v>296</v>
      </c>
      <c r="D282" s="141" t="str">
        <f t="shared" si="53"/>
        <v>.</v>
      </c>
      <c r="E282" s="141" t="str">
        <f t="shared" si="54"/>
        <v>.</v>
      </c>
      <c r="F282" s="301" t="s">
        <v>296</v>
      </c>
      <c r="G282" s="124"/>
      <c r="H282" s="124"/>
      <c r="I282" s="124"/>
      <c r="J282" s="2">
        <v>277</v>
      </c>
      <c r="K282" s="295" t="s">
        <v>683</v>
      </c>
      <c r="L282" s="296" t="str">
        <f>Overallresults!$C$6</f>
        <v>Dacorum &amp; T</v>
      </c>
      <c r="M282" s="126"/>
      <c r="N282" s="2"/>
      <c r="O282" s="2"/>
      <c r="P282" s="2"/>
      <c r="Q282" s="2"/>
      <c r="R282" s="2"/>
    </row>
    <row r="283" spans="1:18" x14ac:dyDescent="0.35">
      <c r="A283" s="311" t="s">
        <v>296</v>
      </c>
      <c r="B283" s="287" t="s">
        <v>296</v>
      </c>
      <c r="C283" s="289" t="s">
        <v>296</v>
      </c>
      <c r="D283" s="141" t="str">
        <f t="shared" si="53"/>
        <v>.</v>
      </c>
      <c r="E283" s="141" t="str">
        <f t="shared" si="54"/>
        <v>.</v>
      </c>
      <c r="F283" s="301" t="s">
        <v>296</v>
      </c>
      <c r="G283" s="124"/>
      <c r="H283" s="124"/>
      <c r="I283" s="124"/>
      <c r="J283" s="2">
        <v>278</v>
      </c>
      <c r="K283" s="295" t="s">
        <v>817</v>
      </c>
      <c r="L283" s="296" t="str">
        <f>Overallresults!$C$6</f>
        <v>Dacorum &amp; T</v>
      </c>
      <c r="M283" s="126"/>
      <c r="N283" s="2"/>
      <c r="O283" s="2"/>
      <c r="P283" s="2"/>
      <c r="Q283" s="2"/>
      <c r="R283" s="2"/>
    </row>
    <row r="284" spans="1:18" x14ac:dyDescent="0.35">
      <c r="A284" s="311" t="s">
        <v>296</v>
      </c>
      <c r="B284" s="287" t="s">
        <v>296</v>
      </c>
      <c r="C284" s="289" t="s">
        <v>296</v>
      </c>
      <c r="D284" s="141" t="str">
        <f t="shared" si="53"/>
        <v>.</v>
      </c>
      <c r="E284" s="141" t="str">
        <f t="shared" si="54"/>
        <v>.</v>
      </c>
      <c r="F284" s="301" t="s">
        <v>296</v>
      </c>
      <c r="G284" s="124"/>
      <c r="H284" s="124"/>
      <c r="I284" s="124"/>
      <c r="J284" s="2">
        <v>279</v>
      </c>
      <c r="K284" s="295" t="s">
        <v>818</v>
      </c>
      <c r="L284" s="296" t="str">
        <f>Overallresults!$C$6</f>
        <v>Dacorum &amp; T</v>
      </c>
      <c r="M284" s="126"/>
      <c r="N284" s="2"/>
      <c r="O284" s="2"/>
      <c r="P284" s="2"/>
      <c r="Q284" s="2"/>
      <c r="R284" s="2"/>
    </row>
    <row r="285" spans="1:18" x14ac:dyDescent="0.35">
      <c r="A285" s="311" t="s">
        <v>296</v>
      </c>
      <c r="B285" s="287" t="s">
        <v>296</v>
      </c>
      <c r="C285" s="289" t="s">
        <v>296</v>
      </c>
      <c r="D285" s="141" t="str">
        <f t="shared" si="53"/>
        <v>.</v>
      </c>
      <c r="E285" s="141" t="str">
        <f t="shared" si="54"/>
        <v>.</v>
      </c>
      <c r="F285" s="301" t="s">
        <v>296</v>
      </c>
      <c r="G285" s="124"/>
      <c r="H285" s="124"/>
      <c r="I285" s="124"/>
      <c r="J285" s="2">
        <v>280</v>
      </c>
      <c r="K285" s="295" t="s">
        <v>628</v>
      </c>
      <c r="L285" s="296" t="str">
        <f>Overallresults!$C$6</f>
        <v>Dacorum &amp; T</v>
      </c>
      <c r="M285" s="126"/>
      <c r="N285" s="2"/>
      <c r="O285" s="2"/>
      <c r="P285" s="2"/>
      <c r="Q285" s="2"/>
      <c r="R285" s="2"/>
    </row>
    <row r="286" spans="1:18" x14ac:dyDescent="0.35">
      <c r="A286" s="311" t="s">
        <v>296</v>
      </c>
      <c r="B286" s="287" t="s">
        <v>296</v>
      </c>
      <c r="C286" s="289" t="s">
        <v>296</v>
      </c>
      <c r="D286" s="141" t="str">
        <f t="shared" si="53"/>
        <v>.</v>
      </c>
      <c r="E286" s="141" t="str">
        <f t="shared" si="54"/>
        <v>.</v>
      </c>
      <c r="F286" s="301" t="s">
        <v>296</v>
      </c>
      <c r="G286" s="124"/>
      <c r="H286" s="124"/>
      <c r="I286" s="124"/>
      <c r="J286" s="2">
        <v>281</v>
      </c>
      <c r="K286" s="295" t="s">
        <v>633</v>
      </c>
      <c r="L286" s="296" t="str">
        <f>Overallresults!$C$6</f>
        <v>Dacorum &amp; T</v>
      </c>
      <c r="M286" s="126"/>
      <c r="N286" s="2"/>
      <c r="O286" s="2"/>
      <c r="P286" s="2"/>
      <c r="Q286" s="2"/>
      <c r="R286" s="2"/>
    </row>
    <row r="287" spans="1:18" x14ac:dyDescent="0.35">
      <c r="A287" s="311" t="s">
        <v>296</v>
      </c>
      <c r="B287" s="287" t="s">
        <v>296</v>
      </c>
      <c r="C287" s="289" t="s">
        <v>296</v>
      </c>
      <c r="D287" s="141" t="str">
        <f t="shared" si="53"/>
        <v>.</v>
      </c>
      <c r="E287" s="141" t="str">
        <f t="shared" si="54"/>
        <v>.</v>
      </c>
      <c r="F287" s="301" t="s">
        <v>296</v>
      </c>
      <c r="G287" s="124"/>
      <c r="H287" s="124"/>
      <c r="I287" s="124"/>
      <c r="J287" s="2">
        <v>282</v>
      </c>
      <c r="K287" s="295" t="s">
        <v>296</v>
      </c>
      <c r="L287" s="296" t="str">
        <f>Overallresults!$C$6</f>
        <v>Dacorum &amp; T</v>
      </c>
      <c r="M287" s="126"/>
      <c r="N287" s="2"/>
      <c r="O287" s="2"/>
      <c r="P287" s="2"/>
      <c r="Q287" s="2"/>
      <c r="R287" s="2"/>
    </row>
    <row r="288" spans="1:18" x14ac:dyDescent="0.35">
      <c r="A288" s="311" t="s">
        <v>296</v>
      </c>
      <c r="B288" s="287" t="s">
        <v>296</v>
      </c>
      <c r="C288" s="289" t="s">
        <v>296</v>
      </c>
      <c r="D288" s="141" t="str">
        <f t="shared" si="53"/>
        <v>.</v>
      </c>
      <c r="E288" s="141" t="str">
        <f t="shared" si="54"/>
        <v>.</v>
      </c>
      <c r="F288" s="301" t="s">
        <v>296</v>
      </c>
      <c r="G288" s="124"/>
      <c r="H288" s="124"/>
      <c r="I288" s="124"/>
      <c r="J288" s="2">
        <v>283</v>
      </c>
      <c r="K288" s="295" t="s">
        <v>296</v>
      </c>
      <c r="L288" s="296" t="str">
        <f>Overallresults!$C$6</f>
        <v>Dacorum &amp; T</v>
      </c>
      <c r="M288" s="126"/>
      <c r="N288" s="2"/>
      <c r="O288" s="2"/>
      <c r="P288" s="2"/>
      <c r="Q288" s="2"/>
      <c r="R288" s="2"/>
    </row>
    <row r="289" spans="1:18" x14ac:dyDescent="0.35">
      <c r="A289" s="311" t="s">
        <v>296</v>
      </c>
      <c r="B289" s="287" t="s">
        <v>296</v>
      </c>
      <c r="C289" s="289" t="s">
        <v>296</v>
      </c>
      <c r="D289" s="141" t="str">
        <f t="shared" si="53"/>
        <v>.</v>
      </c>
      <c r="E289" s="141" t="str">
        <f t="shared" si="54"/>
        <v>.</v>
      </c>
      <c r="F289" s="301" t="s">
        <v>296</v>
      </c>
      <c r="G289" s="124"/>
      <c r="H289" s="124"/>
      <c r="I289" s="124"/>
      <c r="J289" s="2">
        <v>284</v>
      </c>
      <c r="K289" s="295" t="s">
        <v>296</v>
      </c>
      <c r="L289" s="296" t="str">
        <f>Overallresults!$C$6</f>
        <v>Dacorum &amp; T</v>
      </c>
      <c r="M289" s="126"/>
      <c r="N289" s="2"/>
      <c r="O289" s="2"/>
      <c r="P289" s="2"/>
      <c r="Q289" s="2"/>
      <c r="R289" s="2"/>
    </row>
    <row r="290" spans="1:18" x14ac:dyDescent="0.35">
      <c r="A290" s="311" t="s">
        <v>296</v>
      </c>
      <c r="B290" s="287" t="s">
        <v>296</v>
      </c>
      <c r="C290" s="289" t="s">
        <v>296</v>
      </c>
      <c r="D290" s="141" t="str">
        <f t="shared" si="53"/>
        <v>.</v>
      </c>
      <c r="E290" s="141" t="str">
        <f t="shared" si="54"/>
        <v>.</v>
      </c>
      <c r="F290" s="301" t="s">
        <v>296</v>
      </c>
      <c r="G290" s="124"/>
      <c r="H290" s="124"/>
      <c r="I290" s="124"/>
      <c r="J290" s="2">
        <v>285</v>
      </c>
      <c r="K290" s="295" t="s">
        <v>296</v>
      </c>
      <c r="L290" s="296" t="str">
        <f>Overallresults!$C$6</f>
        <v>Dacorum &amp; T</v>
      </c>
      <c r="M290" s="126"/>
      <c r="N290" s="2"/>
      <c r="O290" s="2"/>
      <c r="P290" s="2"/>
      <c r="Q290" s="2"/>
      <c r="R290" s="2"/>
    </row>
    <row r="291" spans="1:18" x14ac:dyDescent="0.35">
      <c r="A291" s="311" t="s">
        <v>296</v>
      </c>
      <c r="B291" s="287" t="s">
        <v>296</v>
      </c>
      <c r="C291" s="289" t="s">
        <v>296</v>
      </c>
      <c r="D291" s="141" t="str">
        <f t="shared" si="53"/>
        <v>.</v>
      </c>
      <c r="E291" s="141" t="str">
        <f t="shared" si="54"/>
        <v>.</v>
      </c>
      <c r="F291" s="301" t="s">
        <v>296</v>
      </c>
      <c r="G291" s="124"/>
      <c r="H291" s="124"/>
      <c r="I291" s="124"/>
      <c r="J291" s="2">
        <v>286</v>
      </c>
      <c r="K291" s="295" t="s">
        <v>296</v>
      </c>
      <c r="L291" s="296" t="str">
        <f>Overallresults!$C$6</f>
        <v>Dacorum &amp; T</v>
      </c>
      <c r="M291" s="126"/>
      <c r="N291" s="2"/>
      <c r="O291" s="2"/>
      <c r="P291" s="2"/>
      <c r="Q291" s="2"/>
      <c r="R291" s="2"/>
    </row>
    <row r="292" spans="1:18" x14ac:dyDescent="0.35">
      <c r="A292" s="311" t="s">
        <v>296</v>
      </c>
      <c r="B292" s="287" t="s">
        <v>296</v>
      </c>
      <c r="C292" s="289" t="s">
        <v>296</v>
      </c>
      <c r="D292" s="141" t="str">
        <f t="shared" si="53"/>
        <v>.</v>
      </c>
      <c r="E292" s="141" t="str">
        <f t="shared" si="54"/>
        <v>.</v>
      </c>
      <c r="F292" s="301" t="s">
        <v>296</v>
      </c>
      <c r="G292" s="124"/>
      <c r="H292" s="124"/>
      <c r="I292" s="124"/>
      <c r="J292" s="2">
        <v>287</v>
      </c>
      <c r="K292" s="295" t="s">
        <v>296</v>
      </c>
      <c r="L292" s="296" t="str">
        <f>Overallresults!$C$6</f>
        <v>Dacorum &amp; T</v>
      </c>
      <c r="M292" s="126"/>
      <c r="N292" s="2"/>
      <c r="O292" s="2"/>
      <c r="P292" s="2"/>
      <c r="Q292" s="2"/>
      <c r="R292" s="2"/>
    </row>
    <row r="293" spans="1:18" x14ac:dyDescent="0.35">
      <c r="A293" s="311" t="s">
        <v>296</v>
      </c>
      <c r="B293" s="287" t="s">
        <v>296</v>
      </c>
      <c r="C293" s="289" t="s">
        <v>296</v>
      </c>
      <c r="D293" s="141" t="str">
        <f t="shared" si="53"/>
        <v>.</v>
      </c>
      <c r="E293" s="141" t="str">
        <f t="shared" si="54"/>
        <v>.</v>
      </c>
      <c r="F293" s="301" t="s">
        <v>296</v>
      </c>
      <c r="G293" s="124"/>
      <c r="H293" s="124"/>
      <c r="I293" s="124"/>
      <c r="J293" s="2">
        <v>288</v>
      </c>
      <c r="K293" s="295" t="s">
        <v>296</v>
      </c>
      <c r="L293" s="296" t="str">
        <f>Overallresults!$C$6</f>
        <v>Dacorum &amp; T</v>
      </c>
      <c r="M293" s="126"/>
      <c r="N293" s="2"/>
      <c r="O293" s="2"/>
      <c r="P293" s="2"/>
      <c r="Q293" s="2"/>
      <c r="R293" s="2"/>
    </row>
    <row r="294" spans="1:18" x14ac:dyDescent="0.35">
      <c r="A294" s="311" t="s">
        <v>296</v>
      </c>
      <c r="B294" s="287" t="s">
        <v>296</v>
      </c>
      <c r="C294" s="289" t="s">
        <v>296</v>
      </c>
      <c r="D294" s="141" t="str">
        <f t="shared" si="53"/>
        <v>.</v>
      </c>
      <c r="E294" s="141" t="str">
        <f t="shared" si="54"/>
        <v>.</v>
      </c>
      <c r="F294" s="301" t="s">
        <v>296</v>
      </c>
      <c r="G294" s="124"/>
      <c r="H294" s="124"/>
      <c r="I294" s="124"/>
      <c r="J294" s="2">
        <v>289</v>
      </c>
      <c r="K294" s="295" t="s">
        <v>296</v>
      </c>
      <c r="L294" s="296" t="str">
        <f>Overallresults!$C$6</f>
        <v>Dacorum &amp; T</v>
      </c>
      <c r="M294" s="126"/>
      <c r="N294" s="2"/>
      <c r="O294" s="2"/>
      <c r="P294" s="2"/>
      <c r="Q294" s="2"/>
      <c r="R294" s="2"/>
    </row>
    <row r="295" spans="1:18" x14ac:dyDescent="0.35">
      <c r="A295" s="311" t="s">
        <v>296</v>
      </c>
      <c r="B295" s="287" t="s">
        <v>296</v>
      </c>
      <c r="C295" s="289" t="s">
        <v>296</v>
      </c>
      <c r="D295" s="141" t="str">
        <f t="shared" si="53"/>
        <v>.</v>
      </c>
      <c r="E295" s="141" t="str">
        <f t="shared" si="54"/>
        <v>.</v>
      </c>
      <c r="F295" s="301" t="s">
        <v>296</v>
      </c>
      <c r="G295" s="124"/>
      <c r="H295" s="124"/>
      <c r="I295" s="124"/>
      <c r="J295" s="2">
        <v>290</v>
      </c>
      <c r="K295" s="295" t="s">
        <v>296</v>
      </c>
      <c r="L295" s="296" t="str">
        <f>Overallresults!$C$6</f>
        <v>Dacorum &amp; T</v>
      </c>
      <c r="M295" s="126"/>
      <c r="N295" s="2"/>
      <c r="O295" s="2"/>
      <c r="P295" s="2"/>
      <c r="Q295" s="2"/>
      <c r="R295" s="2"/>
    </row>
    <row r="296" spans="1:18" x14ac:dyDescent="0.35">
      <c r="A296" s="311" t="s">
        <v>296</v>
      </c>
      <c r="B296" s="287" t="s">
        <v>296</v>
      </c>
      <c r="C296" s="289" t="s">
        <v>296</v>
      </c>
      <c r="D296" s="141" t="str">
        <f t="shared" si="53"/>
        <v>.</v>
      </c>
      <c r="E296" s="141" t="str">
        <f t="shared" si="54"/>
        <v>.</v>
      </c>
      <c r="F296" s="301" t="s">
        <v>296</v>
      </c>
      <c r="G296" s="124"/>
      <c r="H296" s="124"/>
      <c r="I296" s="124"/>
      <c r="J296" s="2">
        <v>291</v>
      </c>
      <c r="K296" s="295" t="s">
        <v>296</v>
      </c>
      <c r="L296" s="296" t="str">
        <f>Overallresults!$C$6</f>
        <v>Dacorum &amp; T</v>
      </c>
      <c r="M296" s="126"/>
      <c r="N296" s="2"/>
      <c r="O296" s="2"/>
      <c r="P296" s="2"/>
      <c r="Q296" s="2"/>
      <c r="R296" s="2"/>
    </row>
    <row r="297" spans="1:18" x14ac:dyDescent="0.35">
      <c r="A297" s="311" t="s">
        <v>296</v>
      </c>
      <c r="B297" s="287" t="s">
        <v>296</v>
      </c>
      <c r="C297" s="289" t="s">
        <v>296</v>
      </c>
      <c r="D297" s="141" t="str">
        <f t="shared" si="53"/>
        <v>.</v>
      </c>
      <c r="E297" s="141" t="str">
        <f t="shared" si="54"/>
        <v>.</v>
      </c>
      <c r="F297" s="301" t="s">
        <v>296</v>
      </c>
      <c r="G297" s="124"/>
      <c r="H297" s="124"/>
      <c r="I297" s="124"/>
      <c r="J297" s="2">
        <v>292</v>
      </c>
      <c r="K297" s="334" t="s">
        <v>1013</v>
      </c>
      <c r="L297" s="296" t="str">
        <f>Overallresults!$C$6</f>
        <v>Dacorum &amp; T</v>
      </c>
      <c r="M297" s="126"/>
      <c r="N297" s="2"/>
      <c r="O297" s="2"/>
      <c r="P297" s="2"/>
      <c r="Q297" s="2"/>
      <c r="R297" s="2"/>
    </row>
    <row r="298" spans="1:18" x14ac:dyDescent="0.35">
      <c r="A298" s="311" t="s">
        <v>296</v>
      </c>
      <c r="B298" s="287" t="s">
        <v>296</v>
      </c>
      <c r="C298" s="289" t="s">
        <v>296</v>
      </c>
      <c r="D298" s="141" t="str">
        <f t="shared" si="53"/>
        <v>.</v>
      </c>
      <c r="E298" s="141" t="str">
        <f t="shared" si="54"/>
        <v>.</v>
      </c>
      <c r="F298" s="301" t="s">
        <v>296</v>
      </c>
      <c r="G298" s="124"/>
      <c r="H298" s="124"/>
      <c r="I298" s="124"/>
      <c r="J298" s="2">
        <v>293</v>
      </c>
      <c r="K298" s="295" t="s">
        <v>296</v>
      </c>
      <c r="L298" s="296" t="str">
        <f>Overallresults!$C$6</f>
        <v>Dacorum &amp; T</v>
      </c>
      <c r="M298" s="126"/>
      <c r="N298" s="2"/>
      <c r="O298" s="2"/>
      <c r="P298" s="2"/>
      <c r="Q298" s="2"/>
      <c r="R298" s="2"/>
    </row>
    <row r="299" spans="1:18" x14ac:dyDescent="0.35">
      <c r="A299" s="311" t="s">
        <v>296</v>
      </c>
      <c r="B299" s="287" t="s">
        <v>296</v>
      </c>
      <c r="C299" s="289" t="s">
        <v>296</v>
      </c>
      <c r="D299" s="141" t="str">
        <f t="shared" si="53"/>
        <v>.</v>
      </c>
      <c r="E299" s="141" t="str">
        <f t="shared" si="54"/>
        <v>.</v>
      </c>
      <c r="F299" s="301" t="s">
        <v>296</v>
      </c>
      <c r="G299" s="124"/>
      <c r="H299" s="124"/>
      <c r="I299" s="124"/>
      <c r="J299" s="2">
        <v>294</v>
      </c>
      <c r="K299" s="295" t="s">
        <v>296</v>
      </c>
      <c r="L299" s="296" t="str">
        <f>Overallresults!$C$6</f>
        <v>Dacorum &amp; T</v>
      </c>
      <c r="M299" s="126"/>
      <c r="N299" s="2"/>
      <c r="O299" s="2"/>
      <c r="P299" s="2"/>
      <c r="Q299" s="2"/>
      <c r="R299" s="2"/>
    </row>
    <row r="300" spans="1:18" x14ac:dyDescent="0.35">
      <c r="A300" s="311" t="s">
        <v>296</v>
      </c>
      <c r="B300" s="287" t="s">
        <v>296</v>
      </c>
      <c r="C300" s="289" t="s">
        <v>296</v>
      </c>
      <c r="D300" s="141" t="str">
        <f t="shared" si="53"/>
        <v>.</v>
      </c>
      <c r="E300" s="141" t="str">
        <f t="shared" si="54"/>
        <v>.</v>
      </c>
      <c r="F300" s="301" t="s">
        <v>296</v>
      </c>
      <c r="G300" s="124"/>
      <c r="H300" s="124"/>
      <c r="I300" s="124"/>
      <c r="J300" s="2">
        <v>295</v>
      </c>
      <c r="K300" s="295" t="s">
        <v>296</v>
      </c>
      <c r="L300" s="296" t="str">
        <f>Overallresults!$C$6</f>
        <v>Dacorum &amp; T</v>
      </c>
      <c r="M300" s="126"/>
      <c r="N300" s="2"/>
      <c r="O300" s="2"/>
      <c r="P300" s="2"/>
      <c r="Q300" s="2"/>
      <c r="R300" s="2"/>
    </row>
    <row r="301" spans="1:18" x14ac:dyDescent="0.35">
      <c r="A301" s="311" t="s">
        <v>296</v>
      </c>
      <c r="B301" s="287" t="s">
        <v>296</v>
      </c>
      <c r="C301" s="289" t="s">
        <v>296</v>
      </c>
      <c r="D301" s="141" t="str">
        <f t="shared" si="53"/>
        <v>.</v>
      </c>
      <c r="E301" s="141" t="str">
        <f t="shared" si="54"/>
        <v>.</v>
      </c>
      <c r="F301" s="301" t="s">
        <v>296</v>
      </c>
      <c r="G301" s="124"/>
      <c r="H301" s="124"/>
      <c r="I301" s="124"/>
      <c r="J301" s="2">
        <v>296</v>
      </c>
      <c r="K301" s="295" t="s">
        <v>296</v>
      </c>
      <c r="L301" s="296" t="str">
        <f>Overallresults!$C$6</f>
        <v>Dacorum &amp; T</v>
      </c>
      <c r="M301" s="126"/>
      <c r="N301" s="2"/>
      <c r="O301" s="2"/>
      <c r="P301" s="2"/>
      <c r="Q301" s="2"/>
      <c r="R301" s="2"/>
    </row>
    <row r="302" spans="1:18" x14ac:dyDescent="0.35">
      <c r="A302" s="311" t="s">
        <v>296</v>
      </c>
      <c r="B302" s="287" t="s">
        <v>296</v>
      </c>
      <c r="C302" s="289" t="s">
        <v>296</v>
      </c>
      <c r="D302" s="141" t="str">
        <f t="shared" si="53"/>
        <v>.</v>
      </c>
      <c r="E302" s="141" t="str">
        <f t="shared" si="54"/>
        <v>.</v>
      </c>
      <c r="F302" s="301" t="s">
        <v>296</v>
      </c>
      <c r="G302" s="124"/>
      <c r="H302" s="124"/>
      <c r="I302" s="124"/>
      <c r="J302" s="2">
        <v>297</v>
      </c>
      <c r="K302" s="295" t="s">
        <v>296</v>
      </c>
      <c r="L302" s="296" t="str">
        <f>Overallresults!$C$6</f>
        <v>Dacorum &amp; T</v>
      </c>
      <c r="M302" s="126"/>
      <c r="N302" s="2"/>
      <c r="O302" s="2"/>
      <c r="P302" s="2"/>
      <c r="Q302" s="2"/>
      <c r="R302" s="2"/>
    </row>
    <row r="303" spans="1:18" x14ac:dyDescent="0.35">
      <c r="A303" s="311" t="s">
        <v>296</v>
      </c>
      <c r="B303" s="287" t="s">
        <v>296</v>
      </c>
      <c r="C303" s="289" t="s">
        <v>296</v>
      </c>
      <c r="D303" s="141" t="str">
        <f t="shared" si="53"/>
        <v>.</v>
      </c>
      <c r="E303" s="141" t="str">
        <f t="shared" si="54"/>
        <v>.</v>
      </c>
      <c r="F303" s="301" t="s">
        <v>296</v>
      </c>
      <c r="G303" s="124"/>
      <c r="H303" s="124"/>
      <c r="I303" s="124"/>
      <c r="J303" s="2">
        <v>298</v>
      </c>
      <c r="K303" s="295" t="s">
        <v>296</v>
      </c>
      <c r="L303" s="296" t="str">
        <f>Overallresults!$C$6</f>
        <v>Dacorum &amp; T</v>
      </c>
      <c r="M303" s="126"/>
      <c r="N303" s="2"/>
      <c r="O303" s="2"/>
      <c r="P303" s="2"/>
      <c r="Q303" s="2"/>
      <c r="R303" s="2"/>
    </row>
    <row r="304" spans="1:18" x14ac:dyDescent="0.35">
      <c r="A304" s="311" t="s">
        <v>296</v>
      </c>
      <c r="B304" s="287" t="s">
        <v>296</v>
      </c>
      <c r="C304" s="289" t="s">
        <v>296</v>
      </c>
      <c r="D304" s="141" t="str">
        <f t="shared" si="53"/>
        <v>.</v>
      </c>
      <c r="E304" s="141" t="str">
        <f t="shared" si="54"/>
        <v>.</v>
      </c>
      <c r="F304" s="301" t="s">
        <v>296</v>
      </c>
      <c r="G304" s="124"/>
      <c r="H304" s="124"/>
      <c r="I304" s="124"/>
      <c r="J304" s="2">
        <v>299</v>
      </c>
      <c r="K304" s="334" t="s">
        <v>1029</v>
      </c>
      <c r="L304" s="296" t="str">
        <f>Overallresults!$C$6</f>
        <v>Dacorum &amp; T</v>
      </c>
      <c r="M304" s="126"/>
      <c r="N304" s="2"/>
      <c r="O304" s="2"/>
      <c r="P304" s="2"/>
      <c r="Q304" s="2"/>
      <c r="R304" s="2"/>
    </row>
    <row r="305" spans="1:18" x14ac:dyDescent="0.35">
      <c r="A305" s="311" t="s">
        <v>296</v>
      </c>
      <c r="B305" s="287" t="s">
        <v>296</v>
      </c>
      <c r="C305" s="289" t="s">
        <v>296</v>
      </c>
      <c r="D305" s="141" t="str">
        <f t="shared" si="53"/>
        <v>.</v>
      </c>
      <c r="E305" s="141" t="str">
        <f t="shared" si="54"/>
        <v>.</v>
      </c>
      <c r="F305" s="301" t="s">
        <v>296</v>
      </c>
      <c r="G305" s="124"/>
      <c r="H305" s="124"/>
      <c r="I305" s="124"/>
      <c r="J305" s="2">
        <v>300</v>
      </c>
      <c r="K305" s="295" t="s">
        <v>296</v>
      </c>
      <c r="L305" s="296" t="str">
        <f>Overallresults!$C$7</f>
        <v>Shaftesbury</v>
      </c>
      <c r="M305" s="126"/>
      <c r="N305" s="2"/>
      <c r="O305" s="2"/>
      <c r="P305" s="2"/>
      <c r="Q305" s="2"/>
      <c r="R305" s="2"/>
    </row>
    <row r="306" spans="1:18" x14ac:dyDescent="0.35">
      <c r="A306" s="311" t="s">
        <v>296</v>
      </c>
      <c r="B306" s="287" t="s">
        <v>296</v>
      </c>
      <c r="C306" s="289" t="s">
        <v>296</v>
      </c>
      <c r="D306" s="141" t="str">
        <f t="shared" si="53"/>
        <v>.</v>
      </c>
      <c r="E306" s="141" t="str">
        <f t="shared" si="54"/>
        <v>.</v>
      </c>
      <c r="F306" s="301" t="s">
        <v>296</v>
      </c>
      <c r="G306" s="124"/>
      <c r="H306" s="124"/>
      <c r="I306" s="124"/>
      <c r="J306" s="2">
        <v>301</v>
      </c>
      <c r="K306" s="295" t="s">
        <v>764</v>
      </c>
      <c r="L306" s="296" t="str">
        <f>Overallresults!$C$7</f>
        <v>Shaftesbury</v>
      </c>
      <c r="M306" s="126"/>
      <c r="N306" s="2"/>
      <c r="O306" s="2"/>
      <c r="P306" s="2"/>
      <c r="Q306" s="2"/>
      <c r="R306" s="2"/>
    </row>
    <row r="307" spans="1:18" x14ac:dyDescent="0.35">
      <c r="A307" s="311" t="s">
        <v>296</v>
      </c>
      <c r="B307" s="287" t="s">
        <v>296</v>
      </c>
      <c r="C307" s="289" t="s">
        <v>296</v>
      </c>
      <c r="D307" s="141" t="str">
        <f t="shared" si="53"/>
        <v>.</v>
      </c>
      <c r="E307" s="141" t="str">
        <f t="shared" si="54"/>
        <v>.</v>
      </c>
      <c r="F307" s="301" t="s">
        <v>296</v>
      </c>
      <c r="G307" s="124"/>
      <c r="H307" s="124"/>
      <c r="I307" s="124"/>
      <c r="J307" s="2">
        <v>302</v>
      </c>
      <c r="K307" s="295" t="s">
        <v>765</v>
      </c>
      <c r="L307" s="296" t="str">
        <f>Overallresults!$C$7</f>
        <v>Shaftesbury</v>
      </c>
      <c r="M307" s="126"/>
      <c r="N307" s="2"/>
      <c r="O307" s="2"/>
      <c r="P307" s="2"/>
      <c r="Q307" s="2"/>
      <c r="R307" s="2"/>
    </row>
    <row r="308" spans="1:18" x14ac:dyDescent="0.35">
      <c r="A308" s="311" t="s">
        <v>296</v>
      </c>
      <c r="B308" s="287" t="s">
        <v>296</v>
      </c>
      <c r="C308" s="289" t="s">
        <v>296</v>
      </c>
      <c r="D308" s="141" t="str">
        <f t="shared" si="53"/>
        <v>.</v>
      </c>
      <c r="E308" s="141" t="str">
        <f t="shared" si="54"/>
        <v>.</v>
      </c>
      <c r="F308" s="301" t="s">
        <v>296</v>
      </c>
      <c r="G308" s="124"/>
      <c r="H308" s="124"/>
      <c r="I308" s="124"/>
      <c r="J308" s="2">
        <v>303</v>
      </c>
      <c r="K308" s="295" t="s">
        <v>729</v>
      </c>
      <c r="L308" s="296" t="str">
        <f>Overallresults!$C$7</f>
        <v>Shaftesbury</v>
      </c>
      <c r="M308" s="126"/>
      <c r="N308" s="2"/>
      <c r="O308" s="2"/>
      <c r="P308" s="2"/>
      <c r="Q308" s="2"/>
      <c r="R308" s="2"/>
    </row>
    <row r="309" spans="1:18" x14ac:dyDescent="0.35">
      <c r="A309" s="311" t="s">
        <v>296</v>
      </c>
      <c r="B309" s="287" t="s">
        <v>296</v>
      </c>
      <c r="C309" s="289" t="s">
        <v>296</v>
      </c>
      <c r="D309" s="141" t="str">
        <f t="shared" si="53"/>
        <v>.</v>
      </c>
      <c r="E309" s="141" t="str">
        <f t="shared" si="54"/>
        <v>.</v>
      </c>
      <c r="F309" s="301" t="s">
        <v>296</v>
      </c>
      <c r="G309" s="124"/>
      <c r="H309" s="124"/>
      <c r="I309" s="124"/>
      <c r="J309" s="2">
        <v>304</v>
      </c>
      <c r="K309" s="295" t="s">
        <v>766</v>
      </c>
      <c r="L309" s="296" t="str">
        <f>Overallresults!$C$7</f>
        <v>Shaftesbury</v>
      </c>
      <c r="M309" s="126"/>
      <c r="N309" s="2"/>
      <c r="O309" s="2"/>
      <c r="P309" s="2"/>
      <c r="Q309" s="2"/>
      <c r="R309" s="2"/>
    </row>
    <row r="310" spans="1:18" x14ac:dyDescent="0.35">
      <c r="A310" s="311" t="s">
        <v>296</v>
      </c>
      <c r="B310" s="287" t="s">
        <v>296</v>
      </c>
      <c r="C310" s="289" t="s">
        <v>296</v>
      </c>
      <c r="D310" s="141" t="str">
        <f t="shared" si="53"/>
        <v>.</v>
      </c>
      <c r="E310" s="141" t="str">
        <f t="shared" si="54"/>
        <v>.</v>
      </c>
      <c r="F310" s="301" t="s">
        <v>296</v>
      </c>
      <c r="G310" s="124"/>
      <c r="H310" s="124"/>
      <c r="I310" s="124"/>
      <c r="J310" s="2">
        <v>305</v>
      </c>
      <c r="K310" s="295" t="s">
        <v>767</v>
      </c>
      <c r="L310" s="296" t="str">
        <f>Overallresults!$C$7</f>
        <v>Shaftesbury</v>
      </c>
      <c r="M310" s="126"/>
      <c r="N310" s="2"/>
      <c r="O310" s="2"/>
      <c r="P310" s="2"/>
      <c r="Q310" s="2"/>
      <c r="R310" s="2"/>
    </row>
    <row r="311" spans="1:18" x14ac:dyDescent="0.35">
      <c r="A311" s="311" t="s">
        <v>296</v>
      </c>
      <c r="B311" s="287" t="s">
        <v>296</v>
      </c>
      <c r="C311" s="289" t="s">
        <v>296</v>
      </c>
      <c r="D311" s="141" t="str">
        <f t="shared" si="53"/>
        <v>.</v>
      </c>
      <c r="E311" s="141" t="str">
        <f t="shared" si="54"/>
        <v>.</v>
      </c>
      <c r="F311" s="301" t="s">
        <v>296</v>
      </c>
      <c r="G311" s="124"/>
      <c r="H311" s="124"/>
      <c r="I311" s="124"/>
      <c r="J311" s="2">
        <v>306</v>
      </c>
      <c r="K311" s="295" t="s">
        <v>768</v>
      </c>
      <c r="L311" s="296" t="str">
        <f>Overallresults!$C$7</f>
        <v>Shaftesbury</v>
      </c>
      <c r="M311" s="126"/>
      <c r="N311" s="2"/>
      <c r="O311" s="2"/>
      <c r="P311" s="2"/>
      <c r="Q311" s="2"/>
      <c r="R311" s="2"/>
    </row>
    <row r="312" spans="1:18" x14ac:dyDescent="0.35">
      <c r="A312" s="311" t="s">
        <v>296</v>
      </c>
      <c r="B312" s="287" t="s">
        <v>296</v>
      </c>
      <c r="C312" s="289" t="s">
        <v>296</v>
      </c>
      <c r="D312" s="141" t="str">
        <f t="shared" si="53"/>
        <v>.</v>
      </c>
      <c r="E312" s="141" t="str">
        <f t="shared" si="54"/>
        <v>.</v>
      </c>
      <c r="F312" s="301" t="s">
        <v>296</v>
      </c>
      <c r="G312" s="124"/>
      <c r="H312" s="124"/>
      <c r="I312" s="124"/>
      <c r="J312" s="2">
        <v>307</v>
      </c>
      <c r="K312" s="334" t="s">
        <v>742</v>
      </c>
      <c r="L312" s="296" t="str">
        <f>Overallresults!$C$7</f>
        <v>Shaftesbury</v>
      </c>
      <c r="M312" s="126"/>
      <c r="N312" s="2"/>
      <c r="O312" s="2"/>
      <c r="P312" s="2"/>
      <c r="Q312" s="2"/>
      <c r="R312" s="2"/>
    </row>
    <row r="313" spans="1:18" x14ac:dyDescent="0.35">
      <c r="A313" s="311" t="s">
        <v>296</v>
      </c>
      <c r="B313" s="287" t="s">
        <v>296</v>
      </c>
      <c r="C313" s="289" t="s">
        <v>296</v>
      </c>
      <c r="D313" s="141" t="str">
        <f t="shared" si="53"/>
        <v>.</v>
      </c>
      <c r="E313" s="141" t="str">
        <f t="shared" si="54"/>
        <v>.</v>
      </c>
      <c r="F313" s="301" t="s">
        <v>296</v>
      </c>
      <c r="G313" s="124"/>
      <c r="H313" s="124"/>
      <c r="I313" s="124"/>
      <c r="J313" s="2">
        <v>308</v>
      </c>
      <c r="K313" s="295" t="s">
        <v>769</v>
      </c>
      <c r="L313" s="296" t="str">
        <f>Overallresults!$C$7</f>
        <v>Shaftesbury</v>
      </c>
      <c r="M313" s="126"/>
      <c r="N313" s="2"/>
      <c r="O313" s="2"/>
      <c r="P313" s="2"/>
      <c r="Q313" s="2"/>
      <c r="R313" s="2"/>
    </row>
    <row r="314" spans="1:18" x14ac:dyDescent="0.35">
      <c r="A314" s="311" t="s">
        <v>296</v>
      </c>
      <c r="B314" s="287" t="s">
        <v>296</v>
      </c>
      <c r="C314" s="289" t="s">
        <v>296</v>
      </c>
      <c r="D314" s="141" t="str">
        <f t="shared" si="53"/>
        <v>.</v>
      </c>
      <c r="E314" s="141" t="str">
        <f t="shared" si="54"/>
        <v>.</v>
      </c>
      <c r="F314" s="301" t="s">
        <v>296</v>
      </c>
      <c r="G314" s="124"/>
      <c r="H314" s="124"/>
      <c r="I314" s="124"/>
      <c r="J314" s="2">
        <v>309</v>
      </c>
      <c r="K314" s="295" t="s">
        <v>770</v>
      </c>
      <c r="L314" s="296" t="str">
        <f>Overallresults!$C$7</f>
        <v>Shaftesbury</v>
      </c>
      <c r="M314" s="126"/>
      <c r="N314" s="2"/>
      <c r="O314" s="2"/>
      <c r="P314" s="2"/>
      <c r="Q314" s="2"/>
      <c r="R314" s="2"/>
    </row>
    <row r="315" spans="1:18" x14ac:dyDescent="0.35">
      <c r="A315" s="311" t="s">
        <v>296</v>
      </c>
      <c r="B315" s="287" t="s">
        <v>296</v>
      </c>
      <c r="C315" s="289" t="s">
        <v>296</v>
      </c>
      <c r="D315" s="141" t="str">
        <f t="shared" si="53"/>
        <v>.</v>
      </c>
      <c r="E315" s="141" t="str">
        <f t="shared" si="54"/>
        <v>.</v>
      </c>
      <c r="F315" s="301" t="s">
        <v>296</v>
      </c>
      <c r="G315" s="124"/>
      <c r="H315" s="124"/>
      <c r="I315" s="124"/>
      <c r="J315" s="2">
        <v>310</v>
      </c>
      <c r="K315" s="295" t="s">
        <v>1022</v>
      </c>
      <c r="L315" s="296" t="str">
        <f>Overallresults!$C$7</f>
        <v>Shaftesbury</v>
      </c>
      <c r="M315" s="126"/>
      <c r="N315" s="2"/>
      <c r="O315" s="2"/>
      <c r="P315" s="2"/>
      <c r="Q315" s="2"/>
      <c r="R315" s="2"/>
    </row>
    <row r="316" spans="1:18" x14ac:dyDescent="0.35">
      <c r="A316" s="311" t="s">
        <v>296</v>
      </c>
      <c r="B316" s="287" t="s">
        <v>296</v>
      </c>
      <c r="C316" s="289" t="s">
        <v>296</v>
      </c>
      <c r="D316" s="141" t="str">
        <f t="shared" si="53"/>
        <v>.</v>
      </c>
      <c r="E316" s="141" t="str">
        <f t="shared" si="54"/>
        <v>.</v>
      </c>
      <c r="F316" s="301" t="s">
        <v>296</v>
      </c>
      <c r="G316" s="124"/>
      <c r="H316" s="124"/>
      <c r="I316" s="124"/>
      <c r="J316" s="2">
        <v>311</v>
      </c>
      <c r="K316" s="295" t="s">
        <v>771</v>
      </c>
      <c r="L316" s="296" t="str">
        <f>Overallresults!$C$7</f>
        <v>Shaftesbury</v>
      </c>
      <c r="M316" s="126"/>
      <c r="N316" s="2"/>
      <c r="O316" s="2"/>
      <c r="P316" s="2"/>
      <c r="Q316" s="2"/>
      <c r="R316" s="2"/>
    </row>
    <row r="317" spans="1:18" x14ac:dyDescent="0.35">
      <c r="A317" s="311" t="s">
        <v>296</v>
      </c>
      <c r="B317" s="287" t="s">
        <v>296</v>
      </c>
      <c r="C317" s="289" t="s">
        <v>296</v>
      </c>
      <c r="D317" s="141" t="str">
        <f t="shared" si="53"/>
        <v>.</v>
      </c>
      <c r="E317" s="141" t="str">
        <f t="shared" si="54"/>
        <v>.</v>
      </c>
      <c r="F317" s="301" t="s">
        <v>296</v>
      </c>
      <c r="G317" s="124"/>
      <c r="H317" s="124"/>
      <c r="I317" s="124"/>
      <c r="J317" s="2">
        <v>312</v>
      </c>
      <c r="K317" s="295" t="s">
        <v>296</v>
      </c>
      <c r="L317" s="296" t="str">
        <f>Overallresults!$C$7</f>
        <v>Shaftesbury</v>
      </c>
      <c r="M317" s="126"/>
      <c r="N317" s="2"/>
      <c r="O317" s="2"/>
      <c r="P317" s="2"/>
      <c r="Q317" s="2"/>
      <c r="R317" s="2"/>
    </row>
    <row r="318" spans="1:18" x14ac:dyDescent="0.35">
      <c r="A318" s="311" t="s">
        <v>296</v>
      </c>
      <c r="B318" s="287" t="s">
        <v>296</v>
      </c>
      <c r="C318" s="289" t="s">
        <v>296</v>
      </c>
      <c r="D318" s="141" t="str">
        <f t="shared" si="53"/>
        <v>.</v>
      </c>
      <c r="E318" s="141" t="str">
        <f t="shared" si="54"/>
        <v>.</v>
      </c>
      <c r="F318" s="301" t="s">
        <v>296</v>
      </c>
      <c r="G318" s="124"/>
      <c r="H318" s="124"/>
      <c r="I318" s="124"/>
      <c r="J318" s="2">
        <v>313</v>
      </c>
      <c r="K318" s="295" t="s">
        <v>296</v>
      </c>
      <c r="L318" s="296" t="str">
        <f>Overallresults!$C$7</f>
        <v>Shaftesbury</v>
      </c>
      <c r="M318" s="126"/>
      <c r="N318" s="2"/>
      <c r="O318" s="2"/>
      <c r="P318" s="2"/>
      <c r="Q318" s="2"/>
      <c r="R318" s="2"/>
    </row>
    <row r="319" spans="1:18" x14ac:dyDescent="0.35">
      <c r="A319" s="311" t="s">
        <v>296</v>
      </c>
      <c r="B319" s="287" t="s">
        <v>296</v>
      </c>
      <c r="C319" s="289" t="s">
        <v>296</v>
      </c>
      <c r="D319" s="141" t="str">
        <f t="shared" si="53"/>
        <v>.</v>
      </c>
      <c r="E319" s="141" t="str">
        <f t="shared" si="54"/>
        <v>.</v>
      </c>
      <c r="F319" s="301" t="s">
        <v>296</v>
      </c>
      <c r="G319" s="124"/>
      <c r="H319" s="124"/>
      <c r="I319" s="124"/>
      <c r="J319" s="2">
        <v>314</v>
      </c>
      <c r="K319" s="295" t="s">
        <v>296</v>
      </c>
      <c r="L319" s="296" t="str">
        <f>Overallresults!$C$7</f>
        <v>Shaftesbury</v>
      </c>
      <c r="M319" s="126"/>
      <c r="N319" s="2"/>
      <c r="O319" s="2"/>
      <c r="P319" s="2"/>
      <c r="Q319" s="2"/>
      <c r="R319" s="2"/>
    </row>
    <row r="320" spans="1:18" x14ac:dyDescent="0.35">
      <c r="A320" s="311" t="s">
        <v>296</v>
      </c>
      <c r="B320" s="287" t="s">
        <v>296</v>
      </c>
      <c r="C320" s="289" t="s">
        <v>296</v>
      </c>
      <c r="D320" s="141" t="str">
        <f t="shared" si="53"/>
        <v>.</v>
      </c>
      <c r="E320" s="141" t="str">
        <f t="shared" si="54"/>
        <v>.</v>
      </c>
      <c r="F320" s="301" t="s">
        <v>296</v>
      </c>
      <c r="G320" s="124"/>
      <c r="H320" s="124"/>
      <c r="I320" s="124"/>
      <c r="J320" s="2">
        <v>315</v>
      </c>
      <c r="K320" s="295" t="s">
        <v>772</v>
      </c>
      <c r="L320" s="296" t="str">
        <f>Overallresults!$C$7</f>
        <v>Shaftesbury</v>
      </c>
      <c r="M320" s="126"/>
      <c r="N320" s="2"/>
      <c r="O320" s="2"/>
      <c r="P320" s="2"/>
      <c r="Q320" s="2"/>
      <c r="R320" s="2"/>
    </row>
    <row r="321" spans="1:18" x14ac:dyDescent="0.35">
      <c r="A321" s="311" t="s">
        <v>296</v>
      </c>
      <c r="B321" s="287" t="s">
        <v>296</v>
      </c>
      <c r="C321" s="289" t="s">
        <v>296</v>
      </c>
      <c r="D321" s="141" t="str">
        <f t="shared" si="53"/>
        <v>.</v>
      </c>
      <c r="E321" s="141" t="str">
        <f t="shared" si="54"/>
        <v>.</v>
      </c>
      <c r="F321" s="301" t="s">
        <v>296</v>
      </c>
      <c r="G321" s="124"/>
      <c r="H321" s="124"/>
      <c r="I321" s="124"/>
      <c r="J321" s="2">
        <v>316</v>
      </c>
      <c r="K321" s="295" t="s">
        <v>773</v>
      </c>
      <c r="L321" s="296" t="str">
        <f>Overallresults!$C$7</f>
        <v>Shaftesbury</v>
      </c>
      <c r="M321" s="126"/>
      <c r="N321" s="2"/>
      <c r="O321" s="2"/>
      <c r="P321" s="2"/>
      <c r="Q321" s="2"/>
      <c r="R321" s="2"/>
    </row>
    <row r="322" spans="1:18" x14ac:dyDescent="0.35">
      <c r="A322" s="311" t="s">
        <v>296</v>
      </c>
      <c r="B322" s="287" t="s">
        <v>296</v>
      </c>
      <c r="C322" s="289" t="s">
        <v>296</v>
      </c>
      <c r="D322" s="141" t="str">
        <f t="shared" si="53"/>
        <v>.</v>
      </c>
      <c r="E322" s="141" t="str">
        <f t="shared" si="54"/>
        <v>.</v>
      </c>
      <c r="F322" s="301" t="s">
        <v>296</v>
      </c>
      <c r="G322" s="124"/>
      <c r="H322" s="124"/>
      <c r="I322" s="124"/>
      <c r="J322" s="2">
        <v>317</v>
      </c>
      <c r="K322" s="295" t="s">
        <v>774</v>
      </c>
      <c r="L322" s="296" t="str">
        <f>Overallresults!$C$7</f>
        <v>Shaftesbury</v>
      </c>
      <c r="M322" s="126"/>
      <c r="N322" s="2"/>
      <c r="O322" s="2"/>
      <c r="P322" s="2"/>
      <c r="Q322" s="2"/>
      <c r="R322" s="2"/>
    </row>
    <row r="323" spans="1:18" x14ac:dyDescent="0.35">
      <c r="A323" s="311" t="s">
        <v>296</v>
      </c>
      <c r="B323" s="287" t="s">
        <v>296</v>
      </c>
      <c r="C323" s="289" t="s">
        <v>296</v>
      </c>
      <c r="D323" s="141" t="str">
        <f t="shared" si="53"/>
        <v>.</v>
      </c>
      <c r="E323" s="141" t="str">
        <f t="shared" si="54"/>
        <v>.</v>
      </c>
      <c r="F323" s="301" t="s">
        <v>296</v>
      </c>
      <c r="G323" s="124"/>
      <c r="H323" s="124"/>
      <c r="I323" s="124"/>
      <c r="J323" s="2">
        <v>318</v>
      </c>
      <c r="K323" s="295" t="s">
        <v>740</v>
      </c>
      <c r="L323" s="296" t="str">
        <f>Overallresults!$C$7</f>
        <v>Shaftesbury</v>
      </c>
      <c r="M323" s="126"/>
      <c r="N323" s="2"/>
      <c r="O323" s="2"/>
      <c r="P323" s="2"/>
      <c r="Q323" s="2"/>
      <c r="R323" s="2"/>
    </row>
    <row r="324" spans="1:18" x14ac:dyDescent="0.35">
      <c r="A324" s="311" t="s">
        <v>296</v>
      </c>
      <c r="B324" s="287" t="s">
        <v>296</v>
      </c>
      <c r="C324" s="289" t="s">
        <v>296</v>
      </c>
      <c r="D324" s="141" t="str">
        <f t="shared" si="53"/>
        <v>.</v>
      </c>
      <c r="E324" s="141" t="str">
        <f t="shared" si="54"/>
        <v>.</v>
      </c>
      <c r="F324" s="301" t="s">
        <v>296</v>
      </c>
      <c r="G324" s="124"/>
      <c r="H324" s="124"/>
      <c r="I324" s="124"/>
      <c r="J324" s="2">
        <v>319</v>
      </c>
      <c r="K324" s="295" t="s">
        <v>775</v>
      </c>
      <c r="L324" s="296" t="str">
        <f>Overallresults!$C$7</f>
        <v>Shaftesbury</v>
      </c>
      <c r="M324" s="126"/>
      <c r="N324" s="2"/>
      <c r="O324" s="2"/>
      <c r="P324" s="2"/>
      <c r="Q324" s="2"/>
      <c r="R324" s="2"/>
    </row>
    <row r="325" spans="1:18" x14ac:dyDescent="0.35">
      <c r="A325" s="311" t="s">
        <v>296</v>
      </c>
      <c r="B325" s="287" t="s">
        <v>296</v>
      </c>
      <c r="C325" s="289" t="s">
        <v>296</v>
      </c>
      <c r="D325" s="141" t="str">
        <f t="shared" si="53"/>
        <v>.</v>
      </c>
      <c r="E325" s="141" t="str">
        <f t="shared" si="54"/>
        <v>.</v>
      </c>
      <c r="F325" s="301" t="s">
        <v>296</v>
      </c>
      <c r="G325" s="124"/>
      <c r="H325" s="124"/>
      <c r="I325" s="124"/>
      <c r="J325" s="2">
        <v>320</v>
      </c>
      <c r="K325" s="295" t="s">
        <v>776</v>
      </c>
      <c r="L325" s="296" t="str">
        <f>Overallresults!$C$7</f>
        <v>Shaftesbury</v>
      </c>
      <c r="M325" s="126"/>
      <c r="N325" s="2"/>
      <c r="O325" s="2"/>
      <c r="P325" s="2"/>
      <c r="Q325" s="2"/>
      <c r="R325" s="2"/>
    </row>
    <row r="326" spans="1:18" x14ac:dyDescent="0.35">
      <c r="A326" s="311" t="s">
        <v>296</v>
      </c>
      <c r="B326" s="287" t="s">
        <v>296</v>
      </c>
      <c r="C326" s="289" t="s">
        <v>296</v>
      </c>
      <c r="D326" s="141" t="str">
        <f t="shared" si="53"/>
        <v>.</v>
      </c>
      <c r="E326" s="141" t="str">
        <f t="shared" si="54"/>
        <v>.</v>
      </c>
      <c r="F326" s="301" t="s">
        <v>296</v>
      </c>
      <c r="G326" s="124"/>
      <c r="H326" s="124"/>
      <c r="I326" s="124"/>
      <c r="J326" s="2">
        <v>321</v>
      </c>
      <c r="K326" s="334" t="s">
        <v>1031</v>
      </c>
      <c r="L326" s="296" t="str">
        <f>Overallresults!$C$7</f>
        <v>Shaftesbury</v>
      </c>
      <c r="M326" s="126"/>
      <c r="N326" s="2"/>
      <c r="O326" s="2"/>
      <c r="P326" s="2"/>
      <c r="Q326" s="2"/>
      <c r="R326" s="2"/>
    </row>
    <row r="327" spans="1:18" x14ac:dyDescent="0.35">
      <c r="A327" s="311" t="s">
        <v>296</v>
      </c>
      <c r="B327" s="287" t="s">
        <v>296</v>
      </c>
      <c r="C327" s="289" t="s">
        <v>296</v>
      </c>
      <c r="D327" s="141" t="str">
        <f t="shared" si="53"/>
        <v>.</v>
      </c>
      <c r="E327" s="141" t="str">
        <f t="shared" si="54"/>
        <v>.</v>
      </c>
      <c r="F327" s="301" t="s">
        <v>296</v>
      </c>
      <c r="G327" s="124"/>
      <c r="H327" s="124"/>
      <c r="I327" s="124"/>
      <c r="J327" s="2">
        <v>322</v>
      </c>
      <c r="K327" s="295" t="s">
        <v>296</v>
      </c>
      <c r="L327" s="296" t="str">
        <f>Overallresults!$C$7</f>
        <v>Shaftesbury</v>
      </c>
      <c r="M327" s="126"/>
      <c r="N327" s="2"/>
      <c r="O327" s="2"/>
      <c r="P327" s="2"/>
      <c r="Q327" s="2"/>
      <c r="R327" s="2"/>
    </row>
    <row r="328" spans="1:18" x14ac:dyDescent="0.35">
      <c r="A328" s="311" t="s">
        <v>296</v>
      </c>
      <c r="B328" s="287" t="s">
        <v>296</v>
      </c>
      <c r="C328" s="289" t="s">
        <v>296</v>
      </c>
      <c r="D328" s="141" t="str">
        <f t="shared" si="53"/>
        <v>.</v>
      </c>
      <c r="E328" s="141" t="str">
        <f t="shared" si="54"/>
        <v>.</v>
      </c>
      <c r="F328" s="301" t="s">
        <v>296</v>
      </c>
      <c r="G328" s="124"/>
      <c r="H328" s="124"/>
      <c r="I328" s="124"/>
      <c r="J328" s="2">
        <v>323</v>
      </c>
      <c r="K328" s="295" t="s">
        <v>296</v>
      </c>
      <c r="L328" s="296" t="str">
        <f>Overallresults!$C$7</f>
        <v>Shaftesbury</v>
      </c>
      <c r="M328" s="126"/>
      <c r="N328" s="2"/>
      <c r="O328" s="2"/>
      <c r="P328" s="2"/>
      <c r="Q328" s="2"/>
      <c r="R328" s="2"/>
    </row>
    <row r="329" spans="1:18" x14ac:dyDescent="0.35">
      <c r="A329" s="311" t="s">
        <v>296</v>
      </c>
      <c r="B329" s="287" t="s">
        <v>296</v>
      </c>
      <c r="C329" s="289" t="s">
        <v>296</v>
      </c>
      <c r="D329" s="141" t="str">
        <f t="shared" si="53"/>
        <v>.</v>
      </c>
      <c r="E329" s="141" t="str">
        <f t="shared" si="54"/>
        <v>.</v>
      </c>
      <c r="F329" s="301" t="s">
        <v>296</v>
      </c>
      <c r="G329" s="124"/>
      <c r="H329" s="124"/>
      <c r="I329" s="124"/>
      <c r="J329" s="2">
        <v>324</v>
      </c>
      <c r="K329" s="295" t="s">
        <v>296</v>
      </c>
      <c r="L329" s="296" t="str">
        <f>Overallresults!$C$7</f>
        <v>Shaftesbury</v>
      </c>
      <c r="M329" s="126"/>
      <c r="N329" s="2"/>
      <c r="O329" s="2"/>
      <c r="P329" s="2"/>
      <c r="Q329" s="2"/>
      <c r="R329" s="2"/>
    </row>
    <row r="330" spans="1:18" x14ac:dyDescent="0.35">
      <c r="A330" s="311" t="s">
        <v>296</v>
      </c>
      <c r="B330" s="287" t="s">
        <v>296</v>
      </c>
      <c r="C330" s="289" t="s">
        <v>296</v>
      </c>
      <c r="D330" s="141" t="str">
        <f t="shared" si="53"/>
        <v>.</v>
      </c>
      <c r="E330" s="141" t="str">
        <f t="shared" si="54"/>
        <v>.</v>
      </c>
      <c r="F330" s="301" t="s">
        <v>296</v>
      </c>
      <c r="G330" s="124"/>
      <c r="H330" s="124"/>
      <c r="I330" s="124"/>
      <c r="J330" s="2">
        <v>325</v>
      </c>
      <c r="K330" s="295" t="s">
        <v>296</v>
      </c>
      <c r="L330" s="296" t="str">
        <f>Overallresults!$C$7</f>
        <v>Shaftesbury</v>
      </c>
      <c r="M330" s="126"/>
      <c r="N330" s="2"/>
      <c r="O330" s="2"/>
      <c r="P330" s="2"/>
      <c r="Q330" s="2"/>
      <c r="R330" s="2"/>
    </row>
    <row r="331" spans="1:18" x14ac:dyDescent="0.35">
      <c r="A331" s="311" t="s">
        <v>296</v>
      </c>
      <c r="B331" s="287" t="s">
        <v>296</v>
      </c>
      <c r="C331" s="289" t="s">
        <v>296</v>
      </c>
      <c r="D331" s="141" t="str">
        <f t="shared" si="53"/>
        <v>.</v>
      </c>
      <c r="E331" s="141" t="str">
        <f t="shared" si="54"/>
        <v>.</v>
      </c>
      <c r="F331" s="301" t="s">
        <v>296</v>
      </c>
      <c r="G331" s="124"/>
      <c r="H331" s="124"/>
      <c r="I331" s="124"/>
      <c r="J331" s="2">
        <v>326</v>
      </c>
      <c r="K331" s="295" t="s">
        <v>296</v>
      </c>
      <c r="L331" s="296" t="str">
        <f>Overallresults!$C$7</f>
        <v>Shaftesbury</v>
      </c>
      <c r="M331" s="126"/>
      <c r="N331" s="2"/>
      <c r="O331" s="2"/>
      <c r="P331" s="2"/>
      <c r="Q331" s="2"/>
      <c r="R331" s="2"/>
    </row>
    <row r="332" spans="1:18" x14ac:dyDescent="0.35">
      <c r="A332" s="311" t="s">
        <v>296</v>
      </c>
      <c r="B332" s="287" t="s">
        <v>296</v>
      </c>
      <c r="C332" s="289" t="s">
        <v>296</v>
      </c>
      <c r="D332" s="141" t="str">
        <f t="shared" si="53"/>
        <v>.</v>
      </c>
      <c r="E332" s="141" t="str">
        <f t="shared" si="54"/>
        <v>.</v>
      </c>
      <c r="F332" s="301" t="s">
        <v>296</v>
      </c>
      <c r="G332" s="124"/>
      <c r="H332" s="124"/>
      <c r="I332" s="124"/>
      <c r="J332" s="2">
        <v>327</v>
      </c>
      <c r="K332" s="295" t="s">
        <v>296</v>
      </c>
      <c r="L332" s="296" t="str">
        <f>Overallresults!$C$7</f>
        <v>Shaftesbury</v>
      </c>
      <c r="M332" s="126"/>
      <c r="N332" s="2"/>
      <c r="O332" s="2"/>
      <c r="P332" s="2"/>
      <c r="Q332" s="2"/>
      <c r="R332" s="2"/>
    </row>
    <row r="333" spans="1:18" x14ac:dyDescent="0.35">
      <c r="A333" s="311" t="s">
        <v>296</v>
      </c>
      <c r="B333" s="287" t="s">
        <v>296</v>
      </c>
      <c r="C333" s="289" t="s">
        <v>296</v>
      </c>
      <c r="D333" s="141" t="str">
        <f t="shared" si="53"/>
        <v>.</v>
      </c>
      <c r="E333" s="141" t="str">
        <f t="shared" si="54"/>
        <v>.</v>
      </c>
      <c r="F333" s="301" t="s">
        <v>296</v>
      </c>
      <c r="G333" s="124"/>
      <c r="H333" s="124"/>
      <c r="I333" s="124"/>
      <c r="J333" s="2">
        <v>328</v>
      </c>
      <c r="K333" s="295" t="s">
        <v>296</v>
      </c>
      <c r="L333" s="296" t="str">
        <f>Overallresults!$C$7</f>
        <v>Shaftesbury</v>
      </c>
      <c r="M333" s="126"/>
      <c r="N333" s="2"/>
      <c r="O333" s="2"/>
      <c r="P333" s="2"/>
      <c r="Q333" s="2"/>
      <c r="R333" s="2"/>
    </row>
    <row r="334" spans="1:18" x14ac:dyDescent="0.35">
      <c r="A334" s="311" t="s">
        <v>296</v>
      </c>
      <c r="B334" s="287" t="s">
        <v>296</v>
      </c>
      <c r="C334" s="289" t="s">
        <v>296</v>
      </c>
      <c r="D334" s="141" t="str">
        <f t="shared" si="53"/>
        <v>.</v>
      </c>
      <c r="E334" s="141" t="str">
        <f t="shared" si="54"/>
        <v>.</v>
      </c>
      <c r="F334" s="301" t="s">
        <v>296</v>
      </c>
      <c r="G334" s="124"/>
      <c r="H334" s="124"/>
      <c r="I334" s="124"/>
      <c r="J334" s="2">
        <v>329</v>
      </c>
      <c r="K334" s="295" t="s">
        <v>296</v>
      </c>
      <c r="L334" s="296" t="str">
        <f>Overallresults!$C$7</f>
        <v>Shaftesbury</v>
      </c>
      <c r="M334" s="126"/>
      <c r="N334" s="2"/>
      <c r="O334" s="2"/>
      <c r="P334" s="2"/>
      <c r="Q334" s="2"/>
      <c r="R334" s="2"/>
    </row>
    <row r="335" spans="1:18" x14ac:dyDescent="0.35">
      <c r="A335" s="311" t="s">
        <v>296</v>
      </c>
      <c r="B335" s="287" t="s">
        <v>296</v>
      </c>
      <c r="C335" s="289" t="s">
        <v>296</v>
      </c>
      <c r="D335" s="141" t="str">
        <f t="shared" si="53"/>
        <v>.</v>
      </c>
      <c r="E335" s="141" t="str">
        <f t="shared" si="54"/>
        <v>.</v>
      </c>
      <c r="F335" s="301" t="s">
        <v>296</v>
      </c>
      <c r="G335" s="124"/>
      <c r="H335" s="124"/>
      <c r="I335" s="124"/>
      <c r="J335" s="2">
        <v>330</v>
      </c>
      <c r="K335" s="334" t="s">
        <v>1021</v>
      </c>
      <c r="L335" s="296" t="str">
        <f>Overallresults!$C$7</f>
        <v>Shaftesbury</v>
      </c>
      <c r="M335" s="126"/>
      <c r="N335" s="2"/>
      <c r="O335" s="2"/>
      <c r="P335" s="2"/>
      <c r="Q335" s="2"/>
      <c r="R335" s="2"/>
    </row>
    <row r="336" spans="1:18" x14ac:dyDescent="0.35">
      <c r="A336" s="311" t="s">
        <v>296</v>
      </c>
      <c r="B336" s="287" t="s">
        <v>296</v>
      </c>
      <c r="C336" s="289" t="s">
        <v>296</v>
      </c>
      <c r="D336" s="141" t="str">
        <f t="shared" si="53"/>
        <v>.</v>
      </c>
      <c r="E336" s="141" t="str">
        <f t="shared" si="54"/>
        <v>.</v>
      </c>
      <c r="F336" s="301" t="s">
        <v>296</v>
      </c>
      <c r="G336" s="124"/>
      <c r="H336" s="124"/>
      <c r="I336" s="124"/>
      <c r="J336" s="2">
        <v>331</v>
      </c>
      <c r="K336" s="295" t="s">
        <v>296</v>
      </c>
      <c r="L336" s="296" t="str">
        <f>Overallresults!$C$7</f>
        <v>Shaftesbury</v>
      </c>
      <c r="M336" s="126"/>
      <c r="N336" s="2"/>
      <c r="O336" s="2"/>
      <c r="P336" s="2"/>
      <c r="Q336" s="2"/>
      <c r="R336" s="2"/>
    </row>
    <row r="337" spans="1:18" x14ac:dyDescent="0.35">
      <c r="A337" s="311" t="s">
        <v>296</v>
      </c>
      <c r="B337" s="287" t="s">
        <v>296</v>
      </c>
      <c r="C337" s="289" t="s">
        <v>296</v>
      </c>
      <c r="D337" s="141" t="str">
        <f t="shared" si="53"/>
        <v>.</v>
      </c>
      <c r="E337" s="141" t="str">
        <f t="shared" si="54"/>
        <v>.</v>
      </c>
      <c r="F337" s="301" t="s">
        <v>296</v>
      </c>
      <c r="G337" s="124"/>
      <c r="H337" s="124"/>
      <c r="I337" s="124"/>
      <c r="J337" s="2">
        <v>332</v>
      </c>
      <c r="K337" s="334" t="s">
        <v>1019</v>
      </c>
      <c r="L337" s="296" t="str">
        <f>Overallresults!$C$7</f>
        <v>Shaftesbury</v>
      </c>
      <c r="M337" s="126"/>
      <c r="N337" s="2"/>
      <c r="O337" s="2"/>
      <c r="P337" s="2"/>
      <c r="Q337" s="2"/>
      <c r="R337" s="2"/>
    </row>
    <row r="338" spans="1:18" x14ac:dyDescent="0.35">
      <c r="A338" s="311" t="s">
        <v>296</v>
      </c>
      <c r="B338" s="287" t="s">
        <v>296</v>
      </c>
      <c r="C338" s="289" t="s">
        <v>296</v>
      </c>
      <c r="D338" s="141" t="str">
        <f t="shared" si="53"/>
        <v>.</v>
      </c>
      <c r="E338" s="141" t="str">
        <f t="shared" si="54"/>
        <v>.</v>
      </c>
      <c r="F338" s="301" t="s">
        <v>296</v>
      </c>
      <c r="G338" s="124"/>
      <c r="H338" s="124"/>
      <c r="I338" s="124"/>
      <c r="J338" s="2">
        <v>333</v>
      </c>
      <c r="K338" s="334" t="s">
        <v>1020</v>
      </c>
      <c r="L338" s="296" t="str">
        <f>Overallresults!$C$7</f>
        <v>Shaftesbury</v>
      </c>
      <c r="M338" s="126"/>
      <c r="N338" s="2"/>
      <c r="O338" s="2"/>
      <c r="P338" s="2"/>
      <c r="Q338" s="2"/>
      <c r="R338" s="2"/>
    </row>
    <row r="339" spans="1:18" x14ac:dyDescent="0.35">
      <c r="A339" s="311" t="s">
        <v>296</v>
      </c>
      <c r="B339" s="287" t="s">
        <v>296</v>
      </c>
      <c r="C339" s="289" t="s">
        <v>296</v>
      </c>
      <c r="D339" s="141" t="str">
        <f t="shared" si="53"/>
        <v>.</v>
      </c>
      <c r="E339" s="141" t="str">
        <f t="shared" si="54"/>
        <v>.</v>
      </c>
      <c r="F339" s="301" t="s">
        <v>296</v>
      </c>
      <c r="G339" s="124"/>
      <c r="H339" s="124"/>
      <c r="I339" s="124"/>
      <c r="J339" s="2">
        <v>334</v>
      </c>
      <c r="K339" s="334" t="s">
        <v>705</v>
      </c>
      <c r="L339" s="296" t="str">
        <f>Overallresults!$C$7</f>
        <v>Shaftesbury</v>
      </c>
      <c r="M339" s="126"/>
      <c r="N339" s="2"/>
      <c r="O339" s="2"/>
      <c r="P339" s="2"/>
      <c r="Q339" s="2"/>
      <c r="R339" s="2"/>
    </row>
    <row r="340" spans="1:18" x14ac:dyDescent="0.35">
      <c r="A340" s="311" t="s">
        <v>296</v>
      </c>
      <c r="B340" s="287" t="s">
        <v>296</v>
      </c>
      <c r="C340" s="289" t="s">
        <v>296</v>
      </c>
      <c r="D340" s="141" t="str">
        <f t="shared" si="53"/>
        <v>.</v>
      </c>
      <c r="E340" s="141" t="str">
        <f t="shared" si="54"/>
        <v>.</v>
      </c>
      <c r="F340" s="301" t="s">
        <v>296</v>
      </c>
      <c r="G340" s="124"/>
      <c r="H340" s="124"/>
      <c r="I340" s="124"/>
      <c r="J340" s="2">
        <v>335</v>
      </c>
      <c r="K340" s="295" t="s">
        <v>755</v>
      </c>
      <c r="L340" s="296" t="str">
        <f>Overallresults!$C$7</f>
        <v>Shaftesbury</v>
      </c>
      <c r="M340" s="126"/>
      <c r="N340" s="2"/>
      <c r="O340" s="2"/>
      <c r="P340" s="2"/>
      <c r="Q340" s="2"/>
      <c r="R340" s="2"/>
    </row>
    <row r="341" spans="1:18" x14ac:dyDescent="0.35">
      <c r="A341" s="311" t="s">
        <v>296</v>
      </c>
      <c r="B341" s="287" t="s">
        <v>296</v>
      </c>
      <c r="C341" s="289" t="s">
        <v>296</v>
      </c>
      <c r="D341" s="141" t="str">
        <f t="shared" si="53"/>
        <v>.</v>
      </c>
      <c r="E341" s="141" t="str">
        <f t="shared" si="54"/>
        <v>.</v>
      </c>
      <c r="F341" s="301" t="s">
        <v>296</v>
      </c>
      <c r="G341" s="124"/>
      <c r="H341" s="124"/>
      <c r="I341" s="124"/>
      <c r="J341" s="2">
        <v>336</v>
      </c>
      <c r="K341" s="295" t="s">
        <v>756</v>
      </c>
      <c r="L341" s="296" t="str">
        <f>Overallresults!$C$7</f>
        <v>Shaftesbury</v>
      </c>
      <c r="M341" s="126"/>
      <c r="N341" s="2"/>
      <c r="O341" s="2"/>
      <c r="P341" s="2"/>
      <c r="Q341" s="2"/>
      <c r="R341" s="2"/>
    </row>
    <row r="342" spans="1:18" x14ac:dyDescent="0.35">
      <c r="A342" s="311" t="s">
        <v>296</v>
      </c>
      <c r="B342" s="287" t="s">
        <v>296</v>
      </c>
      <c r="C342" s="289" t="s">
        <v>296</v>
      </c>
      <c r="D342" s="141" t="str">
        <f t="shared" si="53"/>
        <v>.</v>
      </c>
      <c r="E342" s="141" t="str">
        <f t="shared" si="54"/>
        <v>.</v>
      </c>
      <c r="F342" s="301" t="s">
        <v>296</v>
      </c>
      <c r="G342" s="124"/>
      <c r="H342" s="124"/>
      <c r="I342" s="124"/>
      <c r="J342" s="2">
        <v>337</v>
      </c>
      <c r="K342" s="295" t="s">
        <v>757</v>
      </c>
      <c r="L342" s="296" t="str">
        <f>Overallresults!$C$7</f>
        <v>Shaftesbury</v>
      </c>
      <c r="M342" s="126"/>
      <c r="N342" s="2"/>
      <c r="O342" s="2"/>
      <c r="P342" s="2"/>
      <c r="Q342" s="2"/>
      <c r="R342" s="2"/>
    </row>
    <row r="343" spans="1:18" x14ac:dyDescent="0.35">
      <c r="A343" s="311" t="s">
        <v>296</v>
      </c>
      <c r="B343" s="287" t="s">
        <v>296</v>
      </c>
      <c r="C343" s="289" t="s">
        <v>296</v>
      </c>
      <c r="D343" s="141" t="str">
        <f t="shared" si="53"/>
        <v>.</v>
      </c>
      <c r="E343" s="141" t="str">
        <f t="shared" si="54"/>
        <v>.</v>
      </c>
      <c r="F343" s="301" t="s">
        <v>296</v>
      </c>
      <c r="G343" s="124"/>
      <c r="H343" s="124"/>
      <c r="I343" s="124"/>
      <c r="J343" s="2">
        <v>338</v>
      </c>
      <c r="K343" s="295" t="s">
        <v>758</v>
      </c>
      <c r="L343" s="296" t="str">
        <f>Overallresults!$C$7</f>
        <v>Shaftesbury</v>
      </c>
      <c r="M343" s="126"/>
      <c r="N343" s="2"/>
      <c r="O343" s="2"/>
      <c r="P343" s="2"/>
      <c r="Q343" s="2"/>
      <c r="R343" s="2"/>
    </row>
    <row r="344" spans="1:18" x14ac:dyDescent="0.35">
      <c r="A344" s="311" t="s">
        <v>296</v>
      </c>
      <c r="B344" s="287" t="s">
        <v>296</v>
      </c>
      <c r="C344" s="289" t="s">
        <v>296</v>
      </c>
      <c r="D344" s="141" t="str">
        <f t="shared" si="53"/>
        <v>.</v>
      </c>
      <c r="E344" s="141" t="str">
        <f t="shared" si="54"/>
        <v>.</v>
      </c>
      <c r="F344" s="301" t="s">
        <v>296</v>
      </c>
      <c r="G344" s="124"/>
      <c r="H344" s="124"/>
      <c r="I344" s="124"/>
      <c r="J344" s="2">
        <v>339</v>
      </c>
      <c r="K344" s="295" t="s">
        <v>690</v>
      </c>
      <c r="L344" s="296" t="str">
        <f>Overallresults!$C$7</f>
        <v>Shaftesbury</v>
      </c>
      <c r="M344" s="126"/>
      <c r="N344" s="2"/>
      <c r="O344" s="2"/>
      <c r="P344" s="2"/>
      <c r="Q344" s="2"/>
      <c r="R344" s="2"/>
    </row>
    <row r="345" spans="1:18" x14ac:dyDescent="0.35">
      <c r="A345" s="311" t="s">
        <v>296</v>
      </c>
      <c r="B345" s="287" t="s">
        <v>296</v>
      </c>
      <c r="C345" s="289" t="s">
        <v>296</v>
      </c>
      <c r="D345" s="141" t="str">
        <f t="shared" si="53"/>
        <v>.</v>
      </c>
      <c r="E345" s="141" t="str">
        <f t="shared" si="54"/>
        <v>.</v>
      </c>
      <c r="F345" s="301" t="s">
        <v>296</v>
      </c>
      <c r="G345" s="124"/>
      <c r="H345" s="124"/>
      <c r="I345" s="124"/>
      <c r="J345" s="2">
        <v>340</v>
      </c>
      <c r="K345" s="295" t="s">
        <v>759</v>
      </c>
      <c r="L345" s="296" t="str">
        <f>Overallresults!$C$7</f>
        <v>Shaftesbury</v>
      </c>
      <c r="M345" s="126"/>
      <c r="N345" s="2"/>
      <c r="O345" s="2"/>
      <c r="P345" s="2"/>
      <c r="Q345" s="2"/>
      <c r="R345" s="2"/>
    </row>
    <row r="346" spans="1:18" x14ac:dyDescent="0.35">
      <c r="A346" s="311" t="s">
        <v>296</v>
      </c>
      <c r="B346" s="287" t="s">
        <v>296</v>
      </c>
      <c r="C346" s="289" t="s">
        <v>296</v>
      </c>
      <c r="D346" s="141" t="str">
        <f t="shared" si="53"/>
        <v>.</v>
      </c>
      <c r="E346" s="141" t="str">
        <f t="shared" si="54"/>
        <v>.</v>
      </c>
      <c r="F346" s="301" t="s">
        <v>296</v>
      </c>
      <c r="G346" s="124"/>
      <c r="H346" s="124"/>
      <c r="I346" s="124"/>
      <c r="J346" s="2">
        <v>341</v>
      </c>
      <c r="K346" s="295" t="s">
        <v>760</v>
      </c>
      <c r="L346" s="296" t="str">
        <f>Overallresults!$C$7</f>
        <v>Shaftesbury</v>
      </c>
      <c r="M346" s="126"/>
      <c r="N346" s="2"/>
      <c r="O346" s="2"/>
      <c r="P346" s="2"/>
      <c r="Q346" s="2"/>
      <c r="R346" s="2"/>
    </row>
    <row r="347" spans="1:18" x14ac:dyDescent="0.35">
      <c r="A347" s="311" t="s">
        <v>296</v>
      </c>
      <c r="B347" s="287" t="s">
        <v>296</v>
      </c>
      <c r="C347" s="289" t="s">
        <v>296</v>
      </c>
      <c r="D347" s="141" t="str">
        <f t="shared" si="53"/>
        <v>.</v>
      </c>
      <c r="E347" s="141" t="str">
        <f t="shared" si="54"/>
        <v>.</v>
      </c>
      <c r="F347" s="301" t="s">
        <v>296</v>
      </c>
      <c r="G347" s="124"/>
      <c r="H347" s="124"/>
      <c r="I347" s="124"/>
      <c r="J347" s="2">
        <v>342</v>
      </c>
      <c r="K347" s="295" t="s">
        <v>761</v>
      </c>
      <c r="L347" s="296" t="str">
        <f>Overallresults!$C$7</f>
        <v>Shaftesbury</v>
      </c>
      <c r="M347" s="126"/>
      <c r="N347" s="2"/>
      <c r="O347" s="2"/>
      <c r="P347" s="2"/>
      <c r="Q347" s="2"/>
      <c r="R347" s="2"/>
    </row>
    <row r="348" spans="1:18" x14ac:dyDescent="0.35">
      <c r="A348" s="311" t="s">
        <v>296</v>
      </c>
      <c r="B348" s="287" t="s">
        <v>296</v>
      </c>
      <c r="C348" s="289" t="s">
        <v>296</v>
      </c>
      <c r="D348" s="141" t="str">
        <f t="shared" si="53"/>
        <v>.</v>
      </c>
      <c r="E348" s="141" t="str">
        <f t="shared" si="54"/>
        <v>.</v>
      </c>
      <c r="F348" s="301" t="s">
        <v>296</v>
      </c>
      <c r="G348" s="124"/>
      <c r="H348" s="124"/>
      <c r="I348" s="124"/>
      <c r="J348" s="2">
        <v>343</v>
      </c>
      <c r="K348" s="295" t="s">
        <v>762</v>
      </c>
      <c r="L348" s="296" t="str">
        <f>Overallresults!$C$7</f>
        <v>Shaftesbury</v>
      </c>
      <c r="M348" s="126"/>
      <c r="N348" s="2"/>
      <c r="O348" s="2"/>
      <c r="P348" s="2"/>
      <c r="Q348" s="2"/>
      <c r="R348" s="2"/>
    </row>
    <row r="349" spans="1:18" x14ac:dyDescent="0.35">
      <c r="A349" s="311" t="s">
        <v>296</v>
      </c>
      <c r="B349" s="287" t="s">
        <v>296</v>
      </c>
      <c r="C349" s="289" t="s">
        <v>296</v>
      </c>
      <c r="D349" s="141" t="str">
        <f t="shared" si="53"/>
        <v>.</v>
      </c>
      <c r="E349" s="141" t="str">
        <f t="shared" si="54"/>
        <v>.</v>
      </c>
      <c r="F349" s="301" t="s">
        <v>296</v>
      </c>
      <c r="G349" s="124"/>
      <c r="H349" s="124"/>
      <c r="I349" s="124"/>
      <c r="J349" s="2">
        <v>344</v>
      </c>
      <c r="K349" s="295" t="s">
        <v>763</v>
      </c>
      <c r="L349" s="296" t="str">
        <f>Overallresults!$C$7</f>
        <v>Shaftesbury</v>
      </c>
      <c r="M349" s="126"/>
      <c r="N349" s="2"/>
      <c r="O349" s="2"/>
      <c r="P349" s="2"/>
      <c r="Q349" s="2"/>
      <c r="R349" s="2"/>
    </row>
    <row r="350" spans="1:18" x14ac:dyDescent="0.35">
      <c r="A350" s="311" t="s">
        <v>296</v>
      </c>
      <c r="B350" s="287" t="s">
        <v>296</v>
      </c>
      <c r="C350" s="289" t="s">
        <v>296</v>
      </c>
      <c r="D350" s="141" t="str">
        <f t="shared" si="53"/>
        <v>.</v>
      </c>
      <c r="E350" s="141" t="str">
        <f t="shared" si="54"/>
        <v>.</v>
      </c>
      <c r="F350" s="301" t="s">
        <v>296</v>
      </c>
      <c r="G350" s="124"/>
      <c r="H350" s="124"/>
      <c r="I350" s="124"/>
      <c r="J350" s="2">
        <v>345</v>
      </c>
      <c r="K350" s="334" t="s">
        <v>819</v>
      </c>
      <c r="L350" s="296" t="str">
        <f>Overallresults!$C$7</f>
        <v>Shaftesbury</v>
      </c>
      <c r="M350" s="126"/>
      <c r="N350" s="2"/>
      <c r="O350" s="2"/>
      <c r="P350" s="2"/>
      <c r="Q350" s="2"/>
      <c r="R350" s="2"/>
    </row>
    <row r="351" spans="1:18" x14ac:dyDescent="0.35">
      <c r="A351" s="311" t="s">
        <v>296</v>
      </c>
      <c r="B351" s="287" t="s">
        <v>296</v>
      </c>
      <c r="C351" s="289" t="s">
        <v>296</v>
      </c>
      <c r="D351" s="141" t="str">
        <f t="shared" si="53"/>
        <v>.</v>
      </c>
      <c r="E351" s="141" t="str">
        <f t="shared" si="54"/>
        <v>.</v>
      </c>
      <c r="F351" s="301" t="s">
        <v>296</v>
      </c>
      <c r="G351" s="124"/>
      <c r="H351" s="124"/>
      <c r="I351" s="124"/>
      <c r="J351" s="2">
        <v>346</v>
      </c>
      <c r="K351" s="334" t="s">
        <v>820</v>
      </c>
      <c r="L351" s="296" t="str">
        <f>Overallresults!$C$7</f>
        <v>Shaftesbury</v>
      </c>
      <c r="M351" s="126"/>
      <c r="N351" s="2"/>
      <c r="O351" s="2"/>
      <c r="P351" s="2"/>
      <c r="Q351" s="2"/>
      <c r="R351" s="2"/>
    </row>
    <row r="352" spans="1:18" x14ac:dyDescent="0.35">
      <c r="A352" s="311" t="s">
        <v>296</v>
      </c>
      <c r="B352" s="287" t="s">
        <v>296</v>
      </c>
      <c r="C352" s="289" t="s">
        <v>296</v>
      </c>
      <c r="D352" s="141" t="str">
        <f t="shared" si="53"/>
        <v>.</v>
      </c>
      <c r="E352" s="141" t="str">
        <f t="shared" si="54"/>
        <v>.</v>
      </c>
      <c r="F352" s="301" t="s">
        <v>296</v>
      </c>
      <c r="G352" s="124"/>
      <c r="H352" s="124"/>
      <c r="I352" s="124"/>
      <c r="J352" s="2">
        <v>347</v>
      </c>
      <c r="K352" s="334" t="s">
        <v>1011</v>
      </c>
      <c r="L352" s="296" t="str">
        <f>Overallresults!$C$7</f>
        <v>Shaftesbury</v>
      </c>
      <c r="M352" s="126"/>
      <c r="N352" s="2"/>
      <c r="O352" s="2"/>
      <c r="P352" s="2"/>
      <c r="Q352" s="2"/>
      <c r="R352" s="2"/>
    </row>
    <row r="353" spans="1:18" x14ac:dyDescent="0.35">
      <c r="A353" s="311" t="s">
        <v>296</v>
      </c>
      <c r="B353" s="287" t="s">
        <v>296</v>
      </c>
      <c r="C353" s="289" t="s">
        <v>296</v>
      </c>
      <c r="D353" s="141" t="str">
        <f t="shared" si="53"/>
        <v>.</v>
      </c>
      <c r="E353" s="141" t="str">
        <f t="shared" si="54"/>
        <v>.</v>
      </c>
      <c r="F353" s="301" t="s">
        <v>296</v>
      </c>
      <c r="G353" s="124"/>
      <c r="H353" s="124"/>
      <c r="I353" s="124"/>
      <c r="J353" s="2">
        <v>348</v>
      </c>
      <c r="K353" s="334" t="s">
        <v>1011</v>
      </c>
      <c r="L353" s="296" t="str">
        <f>Overallresults!$C$7</f>
        <v>Shaftesbury</v>
      </c>
      <c r="M353" s="126"/>
      <c r="N353" s="2"/>
      <c r="O353" s="2"/>
      <c r="P353" s="2"/>
      <c r="Q353" s="2"/>
      <c r="R353" s="2"/>
    </row>
    <row r="354" spans="1:18" x14ac:dyDescent="0.35">
      <c r="A354" s="311" t="s">
        <v>296</v>
      </c>
      <c r="B354" s="287" t="s">
        <v>296</v>
      </c>
      <c r="C354" s="289" t="s">
        <v>296</v>
      </c>
      <c r="D354" s="141" t="str">
        <f t="shared" si="53"/>
        <v>.</v>
      </c>
      <c r="E354" s="141" t="str">
        <f t="shared" si="54"/>
        <v>.</v>
      </c>
      <c r="F354" s="301" t="s">
        <v>296</v>
      </c>
      <c r="G354" s="124"/>
      <c r="H354" s="124"/>
      <c r="I354" s="124"/>
      <c r="J354" s="2">
        <v>349</v>
      </c>
      <c r="K354" s="334" t="s">
        <v>1011</v>
      </c>
      <c r="L354" s="296" t="str">
        <f>Overallresults!$C$7</f>
        <v>Shaftesbury</v>
      </c>
      <c r="M354" s="126"/>
      <c r="N354" s="2"/>
      <c r="O354" s="2"/>
      <c r="P354" s="2"/>
      <c r="Q354" s="2"/>
      <c r="R354" s="2"/>
    </row>
    <row r="355" spans="1:18" x14ac:dyDescent="0.35">
      <c r="A355" s="311" t="s">
        <v>296</v>
      </c>
      <c r="B355" s="287" t="s">
        <v>296</v>
      </c>
      <c r="C355" s="289" t="s">
        <v>296</v>
      </c>
      <c r="D355" s="141" t="str">
        <f t="shared" si="53"/>
        <v>.</v>
      </c>
      <c r="E355" s="141" t="str">
        <f t="shared" si="54"/>
        <v>.</v>
      </c>
      <c r="F355" s="301" t="s">
        <v>296</v>
      </c>
      <c r="G355" s="124"/>
      <c r="H355" s="124"/>
      <c r="I355" s="124"/>
      <c r="J355" s="2">
        <v>350</v>
      </c>
      <c r="K355" s="295" t="s">
        <v>296</v>
      </c>
      <c r="L355" s="296" t="str">
        <f>Overallresults!$C$8</f>
        <v>HAWCS/Enfield</v>
      </c>
      <c r="M355" s="126"/>
      <c r="N355" s="2"/>
      <c r="O355" s="2"/>
      <c r="P355" s="2"/>
      <c r="Q355" s="2"/>
      <c r="R355" s="2"/>
    </row>
    <row r="356" spans="1:18" x14ac:dyDescent="0.35">
      <c r="A356" s="311" t="s">
        <v>296</v>
      </c>
      <c r="B356" s="287" t="s">
        <v>296</v>
      </c>
      <c r="C356" s="289" t="s">
        <v>296</v>
      </c>
      <c r="D356" s="141" t="str">
        <f t="shared" si="53"/>
        <v>.</v>
      </c>
      <c r="E356" s="141" t="str">
        <f t="shared" si="54"/>
        <v>.</v>
      </c>
      <c r="F356" s="301" t="s">
        <v>296</v>
      </c>
      <c r="G356" s="124"/>
      <c r="H356" s="124"/>
      <c r="I356" s="124"/>
      <c r="J356" s="2">
        <v>351</v>
      </c>
      <c r="K356" s="295" t="s">
        <v>296</v>
      </c>
      <c r="L356" s="296" t="str">
        <f>Overallresults!$C$8</f>
        <v>HAWCS/Enfield</v>
      </c>
      <c r="M356" s="126"/>
      <c r="N356" s="2"/>
      <c r="O356" s="2"/>
      <c r="P356" s="2"/>
      <c r="Q356" s="2"/>
      <c r="R356" s="2"/>
    </row>
    <row r="357" spans="1:18" x14ac:dyDescent="0.35">
      <c r="A357" s="311" t="s">
        <v>296</v>
      </c>
      <c r="B357" s="287" t="s">
        <v>296</v>
      </c>
      <c r="C357" s="289" t="s">
        <v>296</v>
      </c>
      <c r="D357" s="141" t="str">
        <f t="shared" si="53"/>
        <v>.</v>
      </c>
      <c r="E357" s="141" t="str">
        <f t="shared" si="54"/>
        <v>.</v>
      </c>
      <c r="F357" s="301" t="s">
        <v>296</v>
      </c>
      <c r="G357" s="124"/>
      <c r="H357" s="124"/>
      <c r="I357" s="124"/>
      <c r="J357" s="2">
        <v>352</v>
      </c>
      <c r="K357" s="295" t="s">
        <v>296</v>
      </c>
      <c r="L357" s="296" t="str">
        <f>Overallresults!$C$8</f>
        <v>HAWCS/Enfield</v>
      </c>
      <c r="M357" s="126"/>
      <c r="N357" s="2"/>
      <c r="O357" s="2"/>
      <c r="P357" s="2"/>
      <c r="Q357" s="2"/>
      <c r="R357" s="2"/>
    </row>
    <row r="358" spans="1:18" x14ac:dyDescent="0.35">
      <c r="A358" s="311" t="s">
        <v>296</v>
      </c>
      <c r="B358" s="287" t="s">
        <v>296</v>
      </c>
      <c r="C358" s="289" t="s">
        <v>296</v>
      </c>
      <c r="D358" s="141" t="str">
        <f t="shared" si="53"/>
        <v>.</v>
      </c>
      <c r="E358" s="141" t="str">
        <f t="shared" si="54"/>
        <v>.</v>
      </c>
      <c r="F358" s="301" t="s">
        <v>296</v>
      </c>
      <c r="G358" s="124"/>
      <c r="H358" s="124"/>
      <c r="I358" s="124"/>
      <c r="J358" s="2">
        <v>353</v>
      </c>
      <c r="K358" s="295" t="s">
        <v>296</v>
      </c>
      <c r="L358" s="296" t="str">
        <f>Overallresults!$C$8</f>
        <v>HAWCS/Enfield</v>
      </c>
      <c r="M358" s="126"/>
      <c r="N358" s="2"/>
      <c r="O358" s="2"/>
      <c r="P358" s="2"/>
      <c r="Q358" s="2"/>
      <c r="R358" s="2"/>
    </row>
    <row r="359" spans="1:18" x14ac:dyDescent="0.35">
      <c r="A359" s="311" t="s">
        <v>296</v>
      </c>
      <c r="B359" s="287" t="s">
        <v>296</v>
      </c>
      <c r="C359" s="289" t="s">
        <v>296</v>
      </c>
      <c r="D359" s="141" t="str">
        <f t="shared" si="53"/>
        <v>.</v>
      </c>
      <c r="E359" s="141" t="str">
        <f t="shared" si="54"/>
        <v>.</v>
      </c>
      <c r="F359" s="301" t="s">
        <v>296</v>
      </c>
      <c r="G359" s="124"/>
      <c r="H359" s="124"/>
      <c r="I359" s="124"/>
      <c r="J359" s="2">
        <v>354</v>
      </c>
      <c r="K359" s="295" t="s">
        <v>296</v>
      </c>
      <c r="L359" s="296" t="str">
        <f>Overallresults!$C$8</f>
        <v>HAWCS/Enfield</v>
      </c>
      <c r="M359" s="126"/>
      <c r="N359" s="2"/>
      <c r="O359" s="2"/>
      <c r="P359" s="2"/>
      <c r="Q359" s="2"/>
      <c r="R359" s="2"/>
    </row>
    <row r="360" spans="1:18" x14ac:dyDescent="0.35">
      <c r="A360" s="311" t="s">
        <v>296</v>
      </c>
      <c r="B360" s="287" t="s">
        <v>296</v>
      </c>
      <c r="C360" s="289" t="s">
        <v>296</v>
      </c>
      <c r="D360" s="141" t="str">
        <f t="shared" ref="D360:D366" si="55">VLOOKUP($C360,$J$6:$M$506,2,TRUE)</f>
        <v>.</v>
      </c>
      <c r="E360" s="141" t="str">
        <f t="shared" ref="E360:E366" si="56">VLOOKUP($C360,$J$6:$M$506,3,TRUE)</f>
        <v>.</v>
      </c>
      <c r="F360" s="301" t="s">
        <v>296</v>
      </c>
      <c r="G360" s="124"/>
      <c r="H360" s="124"/>
      <c r="I360" s="124"/>
      <c r="J360" s="2">
        <v>355</v>
      </c>
      <c r="K360" s="295" t="s">
        <v>296</v>
      </c>
      <c r="L360" s="296" t="str">
        <f>Overallresults!$C$8</f>
        <v>HAWCS/Enfield</v>
      </c>
      <c r="M360" s="126"/>
      <c r="N360" s="2"/>
      <c r="O360" s="2"/>
      <c r="P360" s="2"/>
      <c r="Q360" s="2"/>
      <c r="R360" s="2"/>
    </row>
    <row r="361" spans="1:18" x14ac:dyDescent="0.35">
      <c r="A361" s="311" t="s">
        <v>296</v>
      </c>
      <c r="B361" s="287" t="s">
        <v>296</v>
      </c>
      <c r="C361" s="289" t="s">
        <v>296</v>
      </c>
      <c r="D361" s="141" t="str">
        <f t="shared" si="55"/>
        <v>.</v>
      </c>
      <c r="E361" s="141" t="str">
        <f t="shared" si="56"/>
        <v>.</v>
      </c>
      <c r="F361" s="301" t="s">
        <v>296</v>
      </c>
      <c r="G361" s="124"/>
      <c r="H361" s="124"/>
      <c r="I361" s="124"/>
      <c r="J361" s="2">
        <v>356</v>
      </c>
      <c r="K361" s="295" t="s">
        <v>296</v>
      </c>
      <c r="L361" s="296" t="str">
        <f>Overallresults!$C$8</f>
        <v>HAWCS/Enfield</v>
      </c>
      <c r="M361" s="126"/>
      <c r="N361" s="2"/>
      <c r="O361" s="2"/>
      <c r="P361" s="2"/>
      <c r="Q361" s="2"/>
      <c r="R361" s="2"/>
    </row>
    <row r="362" spans="1:18" x14ac:dyDescent="0.35">
      <c r="A362" s="311" t="s">
        <v>296</v>
      </c>
      <c r="B362" s="287" t="s">
        <v>296</v>
      </c>
      <c r="C362" s="289" t="s">
        <v>296</v>
      </c>
      <c r="D362" s="141" t="str">
        <f t="shared" si="55"/>
        <v>.</v>
      </c>
      <c r="E362" s="141" t="str">
        <f t="shared" si="56"/>
        <v>.</v>
      </c>
      <c r="F362" s="301" t="s">
        <v>296</v>
      </c>
      <c r="G362" s="124"/>
      <c r="H362" s="124"/>
      <c r="I362" s="124"/>
      <c r="J362" s="2">
        <v>357</v>
      </c>
      <c r="K362" s="295" t="s">
        <v>296</v>
      </c>
      <c r="L362" s="296" t="str">
        <f>Overallresults!$C$8</f>
        <v>HAWCS/Enfield</v>
      </c>
      <c r="M362" s="126"/>
      <c r="N362" s="2"/>
      <c r="O362" s="2"/>
      <c r="P362" s="2"/>
      <c r="Q362" s="2"/>
      <c r="R362" s="2"/>
    </row>
    <row r="363" spans="1:18" x14ac:dyDescent="0.35">
      <c r="A363" s="311" t="s">
        <v>296</v>
      </c>
      <c r="B363" s="287" t="s">
        <v>296</v>
      </c>
      <c r="C363" s="289" t="s">
        <v>296</v>
      </c>
      <c r="D363" s="141" t="str">
        <f t="shared" si="55"/>
        <v>.</v>
      </c>
      <c r="E363" s="141" t="str">
        <f t="shared" si="56"/>
        <v>.</v>
      </c>
      <c r="F363" s="301" t="s">
        <v>296</v>
      </c>
      <c r="G363" s="124"/>
      <c r="H363" s="124"/>
      <c r="I363" s="124"/>
      <c r="J363" s="2">
        <v>358</v>
      </c>
      <c r="K363" s="295" t="s">
        <v>296</v>
      </c>
      <c r="L363" s="296" t="str">
        <f>Overallresults!$C$8</f>
        <v>HAWCS/Enfield</v>
      </c>
      <c r="M363" s="126"/>
      <c r="N363" s="2"/>
      <c r="O363" s="2"/>
      <c r="P363" s="2"/>
      <c r="Q363" s="2"/>
      <c r="R363" s="2"/>
    </row>
    <row r="364" spans="1:18" x14ac:dyDescent="0.35">
      <c r="A364" s="311" t="s">
        <v>296</v>
      </c>
      <c r="B364" s="287" t="s">
        <v>296</v>
      </c>
      <c r="C364" s="289" t="s">
        <v>296</v>
      </c>
      <c r="D364" s="141" t="str">
        <f t="shared" si="55"/>
        <v>.</v>
      </c>
      <c r="E364" s="141" t="str">
        <f t="shared" si="56"/>
        <v>.</v>
      </c>
      <c r="F364" s="301" t="s">
        <v>296</v>
      </c>
      <c r="G364" s="124"/>
      <c r="H364" s="124"/>
      <c r="I364" s="124"/>
      <c r="J364" s="2">
        <v>359</v>
      </c>
      <c r="K364" s="295" t="s">
        <v>296</v>
      </c>
      <c r="L364" s="296" t="str">
        <f>Overallresults!$C$8</f>
        <v>HAWCS/Enfield</v>
      </c>
      <c r="M364" s="126"/>
      <c r="N364" s="2"/>
      <c r="O364" s="2"/>
      <c r="P364" s="2"/>
      <c r="Q364" s="2"/>
      <c r="R364" s="2"/>
    </row>
    <row r="365" spans="1:18" x14ac:dyDescent="0.35">
      <c r="A365" s="311" t="s">
        <v>296</v>
      </c>
      <c r="B365" s="287" t="s">
        <v>296</v>
      </c>
      <c r="C365" s="289" t="s">
        <v>296</v>
      </c>
      <c r="D365" s="141" t="str">
        <f t="shared" si="55"/>
        <v>.</v>
      </c>
      <c r="E365" s="141" t="str">
        <f t="shared" si="56"/>
        <v>.</v>
      </c>
      <c r="F365" s="301" t="s">
        <v>296</v>
      </c>
      <c r="G365" s="124"/>
      <c r="H365" s="124"/>
      <c r="I365" s="124"/>
      <c r="J365" s="2">
        <v>360</v>
      </c>
      <c r="K365" s="295" t="s">
        <v>296</v>
      </c>
      <c r="L365" s="296" t="str">
        <f>Overallresults!$C$8</f>
        <v>HAWCS/Enfield</v>
      </c>
      <c r="M365" s="126"/>
      <c r="N365" s="2"/>
      <c r="O365" s="2"/>
      <c r="P365" s="2"/>
      <c r="Q365" s="2"/>
      <c r="R365" s="2"/>
    </row>
    <row r="366" spans="1:18" x14ac:dyDescent="0.35">
      <c r="A366" s="311" t="s">
        <v>296</v>
      </c>
      <c r="B366" s="287" t="s">
        <v>296</v>
      </c>
      <c r="C366" s="289" t="s">
        <v>296</v>
      </c>
      <c r="D366" s="141" t="str">
        <f t="shared" si="55"/>
        <v>.</v>
      </c>
      <c r="E366" s="141" t="str">
        <f t="shared" si="56"/>
        <v>.</v>
      </c>
      <c r="F366" s="301" t="s">
        <v>296</v>
      </c>
      <c r="G366" s="124"/>
      <c r="H366" s="124"/>
      <c r="I366" s="124"/>
      <c r="J366" s="2">
        <v>361</v>
      </c>
      <c r="K366" s="295" t="s">
        <v>296</v>
      </c>
      <c r="L366" s="296" t="str">
        <f>Overallresults!$C$8</f>
        <v>HAWCS/Enfield</v>
      </c>
      <c r="M366" s="126"/>
      <c r="N366" s="2"/>
      <c r="O366" s="2"/>
      <c r="P366" s="2"/>
      <c r="Q366" s="2"/>
      <c r="R366" s="2"/>
    </row>
    <row r="367" spans="1:18" x14ac:dyDescent="0.35">
      <c r="A367" s="311" t="s">
        <v>296</v>
      </c>
      <c r="B367" s="287" t="s">
        <v>296</v>
      </c>
      <c r="C367" s="289" t="s">
        <v>296</v>
      </c>
      <c r="D367" s="141" t="str">
        <f t="shared" si="53"/>
        <v>.</v>
      </c>
      <c r="E367" s="141" t="str">
        <f t="shared" si="54"/>
        <v>.</v>
      </c>
      <c r="F367" s="301" t="s">
        <v>296</v>
      </c>
      <c r="G367" s="124"/>
      <c r="H367" s="124"/>
      <c r="I367" s="124"/>
      <c r="J367" s="2">
        <v>362</v>
      </c>
      <c r="K367" s="295" t="s">
        <v>296</v>
      </c>
      <c r="L367" s="296" t="str">
        <f>Overallresults!$C$8</f>
        <v>HAWCS/Enfield</v>
      </c>
      <c r="M367" s="126"/>
      <c r="N367" s="2"/>
      <c r="O367" s="2"/>
      <c r="P367" s="2"/>
      <c r="Q367" s="2"/>
      <c r="R367" s="2"/>
    </row>
    <row r="368" spans="1:18" x14ac:dyDescent="0.35">
      <c r="A368" s="311" t="s">
        <v>296</v>
      </c>
      <c r="B368" s="287" t="s">
        <v>296</v>
      </c>
      <c r="C368" s="289" t="s">
        <v>296</v>
      </c>
      <c r="D368" s="141" t="str">
        <f t="shared" si="53"/>
        <v>.</v>
      </c>
      <c r="E368" s="141" t="str">
        <f t="shared" si="54"/>
        <v>.</v>
      </c>
      <c r="F368" s="301" t="s">
        <v>296</v>
      </c>
      <c r="G368" s="124"/>
      <c r="H368" s="124"/>
      <c r="I368" s="124"/>
      <c r="J368" s="2">
        <v>363</v>
      </c>
      <c r="K368" s="295" t="s">
        <v>296</v>
      </c>
      <c r="L368" s="296" t="str">
        <f>Overallresults!$C$8</f>
        <v>HAWCS/Enfield</v>
      </c>
      <c r="M368" s="126"/>
      <c r="N368" s="2"/>
      <c r="O368" s="2"/>
      <c r="P368" s="2"/>
      <c r="Q368" s="2"/>
      <c r="R368" s="2"/>
    </row>
    <row r="369" spans="1:18" x14ac:dyDescent="0.35">
      <c r="A369" s="311" t="s">
        <v>296</v>
      </c>
      <c r="B369" s="287" t="s">
        <v>296</v>
      </c>
      <c r="C369" s="289" t="s">
        <v>296</v>
      </c>
      <c r="D369" s="141" t="str">
        <f t="shared" si="53"/>
        <v>.</v>
      </c>
      <c r="E369" s="141" t="str">
        <f t="shared" si="54"/>
        <v>.</v>
      </c>
      <c r="F369" s="301" t="s">
        <v>296</v>
      </c>
      <c r="G369" s="124"/>
      <c r="H369" s="124"/>
      <c r="I369" s="124"/>
      <c r="J369" s="2">
        <v>364</v>
      </c>
      <c r="K369" s="295" t="s">
        <v>296</v>
      </c>
      <c r="L369" s="296" t="str">
        <f>Overallresults!$C$8</f>
        <v>HAWCS/Enfield</v>
      </c>
      <c r="M369" s="126"/>
      <c r="N369" s="2"/>
      <c r="O369" s="2"/>
      <c r="P369" s="2"/>
      <c r="Q369" s="2"/>
      <c r="R369" s="2"/>
    </row>
    <row r="370" spans="1:18" x14ac:dyDescent="0.35">
      <c r="A370" s="311" t="s">
        <v>296</v>
      </c>
      <c r="B370" s="287" t="s">
        <v>296</v>
      </c>
      <c r="C370" s="289" t="s">
        <v>296</v>
      </c>
      <c r="D370" s="141" t="str">
        <f t="shared" si="53"/>
        <v>.</v>
      </c>
      <c r="E370" s="141" t="str">
        <f t="shared" si="54"/>
        <v>.</v>
      </c>
      <c r="F370" s="301" t="s">
        <v>296</v>
      </c>
      <c r="G370" s="124"/>
      <c r="H370" s="124"/>
      <c r="I370" s="124"/>
      <c r="J370" s="2">
        <v>365</v>
      </c>
      <c r="K370" s="295" t="s">
        <v>296</v>
      </c>
      <c r="L370" s="296" t="str">
        <f>Overallresults!$C$8</f>
        <v>HAWCS/Enfield</v>
      </c>
      <c r="M370" s="126"/>
      <c r="N370" s="2"/>
      <c r="O370" s="2"/>
      <c r="P370" s="2"/>
      <c r="Q370" s="2"/>
      <c r="R370" s="2"/>
    </row>
    <row r="371" spans="1:18" x14ac:dyDescent="0.35">
      <c r="A371" s="311" t="s">
        <v>296</v>
      </c>
      <c r="B371" s="287" t="s">
        <v>296</v>
      </c>
      <c r="C371" s="289" t="s">
        <v>296</v>
      </c>
      <c r="D371" s="141" t="str">
        <f t="shared" si="53"/>
        <v>.</v>
      </c>
      <c r="E371" s="141" t="str">
        <f t="shared" si="54"/>
        <v>.</v>
      </c>
      <c r="F371" s="301" t="s">
        <v>296</v>
      </c>
      <c r="G371" s="124"/>
      <c r="H371" s="124"/>
      <c r="I371" s="124"/>
      <c r="J371" s="2">
        <v>366</v>
      </c>
      <c r="K371" s="295" t="s">
        <v>296</v>
      </c>
      <c r="L371" s="296" t="str">
        <f>Overallresults!$C$8</f>
        <v>HAWCS/Enfield</v>
      </c>
      <c r="M371" s="126"/>
      <c r="N371" s="2"/>
      <c r="O371" s="2"/>
      <c r="P371" s="2"/>
      <c r="Q371" s="2"/>
      <c r="R371" s="2"/>
    </row>
    <row r="372" spans="1:18" x14ac:dyDescent="0.35">
      <c r="A372" s="311" t="s">
        <v>296</v>
      </c>
      <c r="B372" s="287" t="s">
        <v>296</v>
      </c>
      <c r="C372" s="289" t="s">
        <v>296</v>
      </c>
      <c r="D372" s="141" t="str">
        <f t="shared" si="53"/>
        <v>.</v>
      </c>
      <c r="E372" s="141" t="str">
        <f t="shared" si="54"/>
        <v>.</v>
      </c>
      <c r="F372" s="301" t="s">
        <v>296</v>
      </c>
      <c r="G372" s="124"/>
      <c r="H372" s="124"/>
      <c r="I372" s="124"/>
      <c r="J372" s="2">
        <v>367</v>
      </c>
      <c r="K372" s="295" t="s">
        <v>296</v>
      </c>
      <c r="L372" s="296" t="str">
        <f>Overallresults!$C$8</f>
        <v>HAWCS/Enfield</v>
      </c>
      <c r="M372" s="126"/>
      <c r="N372" s="2"/>
      <c r="O372" s="2"/>
      <c r="P372" s="2"/>
      <c r="Q372" s="2"/>
      <c r="R372" s="2"/>
    </row>
    <row r="373" spans="1:18" x14ac:dyDescent="0.35">
      <c r="A373" s="311" t="s">
        <v>296</v>
      </c>
      <c r="B373" s="287" t="s">
        <v>296</v>
      </c>
      <c r="C373" s="289" t="s">
        <v>296</v>
      </c>
      <c r="D373" s="141" t="str">
        <f t="shared" si="53"/>
        <v>.</v>
      </c>
      <c r="E373" s="141" t="str">
        <f t="shared" si="54"/>
        <v>.</v>
      </c>
      <c r="F373" s="301" t="s">
        <v>296</v>
      </c>
      <c r="G373" s="124"/>
      <c r="H373" s="124"/>
      <c r="I373" s="124"/>
      <c r="J373" s="2">
        <v>368</v>
      </c>
      <c r="K373" s="295" t="s">
        <v>296</v>
      </c>
      <c r="L373" s="296" t="str">
        <f>Overallresults!$C$8</f>
        <v>HAWCS/Enfield</v>
      </c>
      <c r="M373" s="126"/>
      <c r="N373" s="2"/>
      <c r="O373" s="2"/>
      <c r="P373" s="2"/>
      <c r="Q373" s="2"/>
      <c r="R373" s="2"/>
    </row>
    <row r="374" spans="1:18" x14ac:dyDescent="0.35">
      <c r="A374" s="311" t="s">
        <v>296</v>
      </c>
      <c r="B374" s="287" t="s">
        <v>296</v>
      </c>
      <c r="C374" s="289" t="s">
        <v>296</v>
      </c>
      <c r="D374" s="141" t="str">
        <f t="shared" si="53"/>
        <v>.</v>
      </c>
      <c r="E374" s="141" t="str">
        <f t="shared" si="54"/>
        <v>.</v>
      </c>
      <c r="F374" s="301" t="s">
        <v>296</v>
      </c>
      <c r="G374" s="124"/>
      <c r="H374" s="124"/>
      <c r="I374" s="124"/>
      <c r="J374" s="2">
        <v>369</v>
      </c>
      <c r="K374" s="295" t="s">
        <v>296</v>
      </c>
      <c r="L374" s="296" t="str">
        <f>Overallresults!$C$8</f>
        <v>HAWCS/Enfield</v>
      </c>
      <c r="M374" s="126"/>
      <c r="N374" s="2"/>
      <c r="O374" s="2"/>
      <c r="P374" s="2"/>
      <c r="Q374" s="2"/>
      <c r="R374" s="2"/>
    </row>
    <row r="375" spans="1:18" x14ac:dyDescent="0.35">
      <c r="A375" s="311" t="s">
        <v>296</v>
      </c>
      <c r="B375" s="287" t="s">
        <v>296</v>
      </c>
      <c r="C375" s="289" t="s">
        <v>296</v>
      </c>
      <c r="D375" s="141" t="str">
        <f t="shared" si="53"/>
        <v>.</v>
      </c>
      <c r="E375" s="141" t="str">
        <f t="shared" si="54"/>
        <v>.</v>
      </c>
      <c r="F375" s="301" t="s">
        <v>296</v>
      </c>
      <c r="G375" s="124"/>
      <c r="H375" s="124"/>
      <c r="I375" s="124"/>
      <c r="J375" s="2">
        <v>370</v>
      </c>
      <c r="K375" s="295" t="s">
        <v>296</v>
      </c>
      <c r="L375" s="296" t="str">
        <f>Overallresults!$C$8</f>
        <v>HAWCS/Enfield</v>
      </c>
      <c r="M375" s="126"/>
      <c r="N375" s="2"/>
      <c r="O375" s="2"/>
      <c r="P375" s="2"/>
      <c r="Q375" s="2"/>
      <c r="R375" s="2"/>
    </row>
    <row r="376" spans="1:18" x14ac:dyDescent="0.35">
      <c r="A376" s="311" t="s">
        <v>296</v>
      </c>
      <c r="B376" s="287" t="s">
        <v>296</v>
      </c>
      <c r="C376" s="289" t="s">
        <v>296</v>
      </c>
      <c r="D376" s="141" t="str">
        <f t="shared" si="53"/>
        <v>.</v>
      </c>
      <c r="E376" s="141" t="str">
        <f t="shared" si="54"/>
        <v>.</v>
      </c>
      <c r="F376" s="301" t="s">
        <v>296</v>
      </c>
      <c r="G376" s="124"/>
      <c r="H376" s="124"/>
      <c r="I376" s="124"/>
      <c r="J376" s="2">
        <v>371</v>
      </c>
      <c r="K376" s="295" t="s">
        <v>296</v>
      </c>
      <c r="L376" s="296" t="str">
        <f>Overallresults!$C$8</f>
        <v>HAWCS/Enfield</v>
      </c>
      <c r="M376" s="126"/>
      <c r="N376" s="2"/>
      <c r="O376" s="2"/>
      <c r="P376" s="2"/>
      <c r="Q376" s="2"/>
      <c r="R376" s="2"/>
    </row>
    <row r="377" spans="1:18" x14ac:dyDescent="0.35">
      <c r="A377" s="311" t="s">
        <v>296</v>
      </c>
      <c r="B377" s="287" t="s">
        <v>296</v>
      </c>
      <c r="C377" s="289" t="s">
        <v>296</v>
      </c>
      <c r="D377" s="141" t="str">
        <f t="shared" si="53"/>
        <v>.</v>
      </c>
      <c r="E377" s="141" t="str">
        <f t="shared" si="54"/>
        <v>.</v>
      </c>
      <c r="F377" s="301" t="s">
        <v>296</v>
      </c>
      <c r="G377" s="124"/>
      <c r="H377" s="124"/>
      <c r="I377" s="124"/>
      <c r="J377" s="2">
        <v>372</v>
      </c>
      <c r="K377" s="295" t="s">
        <v>777</v>
      </c>
      <c r="L377" s="296" t="str">
        <f>Overallresults!$C$8</f>
        <v>HAWCS/Enfield</v>
      </c>
      <c r="M377" s="126"/>
      <c r="N377" s="2"/>
      <c r="O377" s="2"/>
      <c r="P377" s="2"/>
      <c r="Q377" s="2"/>
      <c r="R377" s="2"/>
    </row>
    <row r="378" spans="1:18" x14ac:dyDescent="0.35">
      <c r="A378" s="311" t="s">
        <v>296</v>
      </c>
      <c r="B378" s="287" t="s">
        <v>296</v>
      </c>
      <c r="C378" s="289" t="s">
        <v>296</v>
      </c>
      <c r="D378" s="141" t="str">
        <f t="shared" si="53"/>
        <v>.</v>
      </c>
      <c r="E378" s="141" t="str">
        <f t="shared" si="54"/>
        <v>.</v>
      </c>
      <c r="F378" s="301" t="s">
        <v>296</v>
      </c>
      <c r="G378" s="124"/>
      <c r="H378" s="124"/>
      <c r="I378" s="124"/>
      <c r="J378" s="2">
        <v>373</v>
      </c>
      <c r="K378" s="295" t="s">
        <v>801</v>
      </c>
      <c r="L378" s="296" t="str">
        <f>Overallresults!$C$8</f>
        <v>HAWCS/Enfield</v>
      </c>
      <c r="M378" s="126"/>
      <c r="N378" s="2"/>
      <c r="O378" s="2"/>
      <c r="P378" s="2"/>
      <c r="Q378" s="2"/>
      <c r="R378" s="2"/>
    </row>
    <row r="379" spans="1:18" x14ac:dyDescent="0.35">
      <c r="A379" s="311" t="s">
        <v>296</v>
      </c>
      <c r="B379" s="287" t="s">
        <v>296</v>
      </c>
      <c r="C379" s="289" t="s">
        <v>296</v>
      </c>
      <c r="D379" s="141" t="str">
        <f t="shared" si="53"/>
        <v>.</v>
      </c>
      <c r="E379" s="141" t="str">
        <f t="shared" si="54"/>
        <v>.</v>
      </c>
      <c r="F379" s="301" t="s">
        <v>296</v>
      </c>
      <c r="G379" s="124"/>
      <c r="H379" s="124"/>
      <c r="I379" s="124"/>
      <c r="J379" s="2">
        <v>374</v>
      </c>
      <c r="K379" s="295" t="s">
        <v>296</v>
      </c>
      <c r="L379" s="296" t="str">
        <f>Overallresults!$C$8</f>
        <v>HAWCS/Enfield</v>
      </c>
      <c r="M379" s="126"/>
      <c r="N379" s="2"/>
      <c r="O379" s="2"/>
      <c r="P379" s="2"/>
      <c r="Q379" s="2"/>
      <c r="R379" s="2"/>
    </row>
    <row r="380" spans="1:18" x14ac:dyDescent="0.35">
      <c r="A380" s="311" t="s">
        <v>296</v>
      </c>
      <c r="B380" s="287" t="s">
        <v>296</v>
      </c>
      <c r="C380" s="289" t="s">
        <v>296</v>
      </c>
      <c r="D380" s="141" t="str">
        <f t="shared" si="53"/>
        <v>.</v>
      </c>
      <c r="E380" s="141" t="str">
        <f t="shared" si="54"/>
        <v>.</v>
      </c>
      <c r="F380" s="301" t="s">
        <v>296</v>
      </c>
      <c r="G380" s="124"/>
      <c r="H380" s="124"/>
      <c r="I380" s="124"/>
      <c r="J380" s="2">
        <v>375</v>
      </c>
      <c r="K380" s="295" t="s">
        <v>802</v>
      </c>
      <c r="L380" s="296" t="str">
        <f>Overallresults!$C$8</f>
        <v>HAWCS/Enfield</v>
      </c>
      <c r="M380" s="126"/>
      <c r="N380" s="2"/>
      <c r="O380" s="2"/>
      <c r="P380" s="2"/>
      <c r="Q380" s="2"/>
      <c r="R380" s="2"/>
    </row>
    <row r="381" spans="1:18" x14ac:dyDescent="0.35">
      <c r="A381" s="311" t="s">
        <v>296</v>
      </c>
      <c r="B381" s="287" t="s">
        <v>296</v>
      </c>
      <c r="C381" s="289" t="s">
        <v>296</v>
      </c>
      <c r="D381" s="141" t="str">
        <f t="shared" si="53"/>
        <v>.</v>
      </c>
      <c r="E381" s="141" t="str">
        <f t="shared" si="54"/>
        <v>.</v>
      </c>
      <c r="F381" s="301" t="s">
        <v>296</v>
      </c>
      <c r="G381" s="124"/>
      <c r="H381" s="124"/>
      <c r="I381" s="124"/>
      <c r="J381" s="2">
        <v>376</v>
      </c>
      <c r="K381" s="295" t="s">
        <v>296</v>
      </c>
      <c r="L381" s="296" t="str">
        <f>Overallresults!$C$8</f>
        <v>HAWCS/Enfield</v>
      </c>
      <c r="M381" s="126"/>
      <c r="N381" s="2"/>
      <c r="O381" s="2"/>
      <c r="P381" s="2"/>
      <c r="Q381" s="2"/>
      <c r="R381" s="2"/>
    </row>
    <row r="382" spans="1:18" x14ac:dyDescent="0.35">
      <c r="A382" s="311" t="s">
        <v>296</v>
      </c>
      <c r="B382" s="287" t="s">
        <v>296</v>
      </c>
      <c r="C382" s="289" t="s">
        <v>296</v>
      </c>
      <c r="D382" s="141" t="str">
        <f t="shared" si="53"/>
        <v>.</v>
      </c>
      <c r="E382" s="141" t="str">
        <f t="shared" si="54"/>
        <v>.</v>
      </c>
      <c r="F382" s="301" t="s">
        <v>296</v>
      </c>
      <c r="G382" s="124"/>
      <c r="H382" s="124"/>
      <c r="I382" s="124"/>
      <c r="J382" s="2">
        <v>377</v>
      </c>
      <c r="K382" s="295" t="s">
        <v>296</v>
      </c>
      <c r="L382" s="296" t="str">
        <f>Overallresults!$C$8</f>
        <v>HAWCS/Enfield</v>
      </c>
      <c r="M382" s="126"/>
      <c r="N382" s="2"/>
      <c r="O382" s="2"/>
      <c r="P382" s="2"/>
      <c r="Q382" s="2"/>
      <c r="R382" s="2"/>
    </row>
    <row r="383" spans="1:18" x14ac:dyDescent="0.35">
      <c r="A383" s="311" t="s">
        <v>296</v>
      </c>
      <c r="B383" s="287" t="s">
        <v>296</v>
      </c>
      <c r="C383" s="289" t="s">
        <v>296</v>
      </c>
      <c r="D383" s="141" t="str">
        <f t="shared" si="53"/>
        <v>.</v>
      </c>
      <c r="E383" s="141" t="str">
        <f t="shared" si="54"/>
        <v>.</v>
      </c>
      <c r="F383" s="301" t="s">
        <v>296</v>
      </c>
      <c r="G383" s="124"/>
      <c r="H383" s="124"/>
      <c r="I383" s="124"/>
      <c r="J383" s="2">
        <v>378</v>
      </c>
      <c r="K383" s="295" t="s">
        <v>296</v>
      </c>
      <c r="L383" s="296" t="str">
        <f>Overallresults!$C$8</f>
        <v>HAWCS/Enfield</v>
      </c>
      <c r="M383" s="126"/>
      <c r="N383" s="2"/>
      <c r="O383" s="2"/>
      <c r="P383" s="2"/>
      <c r="Q383" s="2"/>
      <c r="R383" s="2"/>
    </row>
    <row r="384" spans="1:18" x14ac:dyDescent="0.35">
      <c r="A384" s="311" t="s">
        <v>296</v>
      </c>
      <c r="B384" s="287" t="s">
        <v>296</v>
      </c>
      <c r="C384" s="289" t="s">
        <v>296</v>
      </c>
      <c r="D384" s="141" t="str">
        <f t="shared" si="53"/>
        <v>.</v>
      </c>
      <c r="E384" s="141" t="str">
        <f t="shared" si="54"/>
        <v>.</v>
      </c>
      <c r="F384" s="301" t="s">
        <v>296</v>
      </c>
      <c r="G384" s="124"/>
      <c r="H384" s="124"/>
      <c r="I384" s="124"/>
      <c r="J384" s="2">
        <v>379</v>
      </c>
      <c r="K384" s="295" t="s">
        <v>296</v>
      </c>
      <c r="L384" s="296" t="str">
        <f>Overallresults!$C$8</f>
        <v>HAWCS/Enfield</v>
      </c>
      <c r="M384" s="126"/>
      <c r="N384" s="2"/>
      <c r="O384" s="2"/>
      <c r="P384" s="2"/>
      <c r="Q384" s="2"/>
      <c r="R384" s="2"/>
    </row>
    <row r="385" spans="1:18" x14ac:dyDescent="0.35">
      <c r="A385" s="311" t="s">
        <v>296</v>
      </c>
      <c r="B385" s="287" t="s">
        <v>296</v>
      </c>
      <c r="C385" s="289" t="s">
        <v>296</v>
      </c>
      <c r="D385" s="141" t="str">
        <f t="shared" si="53"/>
        <v>.</v>
      </c>
      <c r="E385" s="141" t="str">
        <f t="shared" si="54"/>
        <v>.</v>
      </c>
      <c r="F385" s="301" t="s">
        <v>296</v>
      </c>
      <c r="G385" s="124"/>
      <c r="H385" s="124"/>
      <c r="I385" s="124"/>
      <c r="J385" s="2">
        <v>380</v>
      </c>
      <c r="K385" s="295" t="s">
        <v>296</v>
      </c>
      <c r="L385" s="296" t="str">
        <f>Overallresults!$C$8</f>
        <v>HAWCS/Enfield</v>
      </c>
      <c r="M385" s="126"/>
      <c r="N385" s="2"/>
      <c r="O385" s="2"/>
      <c r="P385" s="2"/>
      <c r="Q385" s="2"/>
      <c r="R385" s="2"/>
    </row>
    <row r="386" spans="1:18" x14ac:dyDescent="0.35">
      <c r="A386" s="311" t="s">
        <v>296</v>
      </c>
      <c r="B386" s="287" t="s">
        <v>296</v>
      </c>
      <c r="C386" s="289" t="s">
        <v>296</v>
      </c>
      <c r="D386" s="141" t="str">
        <f t="shared" si="53"/>
        <v>.</v>
      </c>
      <c r="E386" s="141" t="str">
        <f t="shared" si="54"/>
        <v>.</v>
      </c>
      <c r="F386" s="301" t="s">
        <v>296</v>
      </c>
      <c r="G386" s="124"/>
      <c r="H386" s="124"/>
      <c r="I386" s="124"/>
      <c r="J386" s="2">
        <v>381</v>
      </c>
      <c r="K386" s="295" t="s">
        <v>296</v>
      </c>
      <c r="L386" s="296" t="str">
        <f>Overallresults!$C$8</f>
        <v>HAWCS/Enfield</v>
      </c>
      <c r="M386" s="126"/>
      <c r="N386" s="2"/>
      <c r="O386" s="2"/>
      <c r="P386" s="2"/>
      <c r="Q386" s="2"/>
      <c r="R386" s="2"/>
    </row>
    <row r="387" spans="1:18" x14ac:dyDescent="0.35">
      <c r="A387" s="311" t="s">
        <v>296</v>
      </c>
      <c r="B387" s="287" t="s">
        <v>296</v>
      </c>
      <c r="C387" s="289" t="s">
        <v>296</v>
      </c>
      <c r="D387" s="141" t="str">
        <f t="shared" si="53"/>
        <v>.</v>
      </c>
      <c r="E387" s="141" t="str">
        <f t="shared" si="54"/>
        <v>.</v>
      </c>
      <c r="F387" s="301" t="s">
        <v>296</v>
      </c>
      <c r="G387" s="124"/>
      <c r="H387" s="124"/>
      <c r="I387" s="124"/>
      <c r="J387" s="2">
        <v>382</v>
      </c>
      <c r="K387" s="295" t="s">
        <v>296</v>
      </c>
      <c r="L387" s="296" t="str">
        <f>Overallresults!$C$8</f>
        <v>HAWCS/Enfield</v>
      </c>
      <c r="M387" s="126"/>
      <c r="N387" s="2"/>
      <c r="O387" s="2"/>
      <c r="P387" s="2"/>
      <c r="Q387" s="2"/>
      <c r="R387" s="2"/>
    </row>
    <row r="388" spans="1:18" x14ac:dyDescent="0.35">
      <c r="A388" s="311" t="s">
        <v>296</v>
      </c>
      <c r="B388" s="287" t="s">
        <v>296</v>
      </c>
      <c r="C388" s="289" t="s">
        <v>296</v>
      </c>
      <c r="D388" s="141" t="str">
        <f t="shared" si="53"/>
        <v>.</v>
      </c>
      <c r="E388" s="141" t="str">
        <f t="shared" si="54"/>
        <v>.</v>
      </c>
      <c r="F388" s="301" t="s">
        <v>296</v>
      </c>
      <c r="G388" s="124"/>
      <c r="H388" s="124"/>
      <c r="I388" s="124"/>
      <c r="J388" s="2">
        <v>383</v>
      </c>
      <c r="K388" s="295" t="s">
        <v>296</v>
      </c>
      <c r="L388" s="296" t="str">
        <f>Overallresults!$C$8</f>
        <v>HAWCS/Enfield</v>
      </c>
      <c r="M388" s="126"/>
      <c r="N388" s="2"/>
      <c r="O388" s="2"/>
      <c r="P388" s="2"/>
      <c r="Q388" s="2"/>
      <c r="R388" s="2"/>
    </row>
    <row r="389" spans="1:18" x14ac:dyDescent="0.35">
      <c r="A389" s="311" t="s">
        <v>296</v>
      </c>
      <c r="B389" s="287" t="s">
        <v>296</v>
      </c>
      <c r="C389" s="289" t="s">
        <v>296</v>
      </c>
      <c r="D389" s="141" t="str">
        <f t="shared" si="53"/>
        <v>.</v>
      </c>
      <c r="E389" s="141" t="str">
        <f t="shared" si="54"/>
        <v>.</v>
      </c>
      <c r="F389" s="301" t="s">
        <v>296</v>
      </c>
      <c r="G389" s="124"/>
      <c r="H389" s="124"/>
      <c r="I389" s="124"/>
      <c r="J389" s="2">
        <v>384</v>
      </c>
      <c r="K389" s="295" t="s">
        <v>296</v>
      </c>
      <c r="L389" s="296" t="str">
        <f>Overallresults!$C$8</f>
        <v>HAWCS/Enfield</v>
      </c>
      <c r="M389" s="126"/>
      <c r="N389" s="2"/>
      <c r="O389" s="2"/>
      <c r="P389" s="2"/>
      <c r="Q389" s="2"/>
      <c r="R389" s="2"/>
    </row>
    <row r="390" spans="1:18" x14ac:dyDescent="0.35">
      <c r="A390" s="311" t="s">
        <v>296</v>
      </c>
      <c r="B390" s="287" t="s">
        <v>296</v>
      </c>
      <c r="C390" s="289" t="s">
        <v>296</v>
      </c>
      <c r="D390" s="141" t="str">
        <f t="shared" si="53"/>
        <v>.</v>
      </c>
      <c r="E390" s="141" t="str">
        <f t="shared" si="54"/>
        <v>.</v>
      </c>
      <c r="F390" s="301" t="s">
        <v>296</v>
      </c>
      <c r="G390" s="124"/>
      <c r="H390" s="124"/>
      <c r="I390" s="124"/>
      <c r="J390" s="2">
        <v>385</v>
      </c>
      <c r="K390" s="295" t="s">
        <v>296</v>
      </c>
      <c r="L390" s="296" t="str">
        <f>Overallresults!$C$8</f>
        <v>HAWCS/Enfield</v>
      </c>
      <c r="M390" s="126"/>
      <c r="N390" s="2"/>
      <c r="O390" s="2"/>
      <c r="P390" s="2"/>
      <c r="Q390" s="2"/>
      <c r="R390" s="2"/>
    </row>
    <row r="391" spans="1:18" x14ac:dyDescent="0.35">
      <c r="A391" s="311" t="s">
        <v>296</v>
      </c>
      <c r="B391" s="287" t="s">
        <v>296</v>
      </c>
      <c r="C391" s="289" t="s">
        <v>296</v>
      </c>
      <c r="D391" s="141" t="str">
        <f t="shared" si="53"/>
        <v>.</v>
      </c>
      <c r="E391" s="141" t="str">
        <f t="shared" si="54"/>
        <v>.</v>
      </c>
      <c r="F391" s="301" t="s">
        <v>296</v>
      </c>
      <c r="G391" s="124"/>
      <c r="H391" s="124"/>
      <c r="I391" s="124"/>
      <c r="J391" s="2">
        <v>386</v>
      </c>
      <c r="K391" s="295" t="s">
        <v>296</v>
      </c>
      <c r="L391" s="296" t="str">
        <f>Overallresults!$C$8</f>
        <v>HAWCS/Enfield</v>
      </c>
      <c r="M391" s="126"/>
      <c r="N391" s="2"/>
      <c r="O391" s="2"/>
      <c r="P391" s="2"/>
      <c r="Q391" s="2"/>
      <c r="R391" s="2"/>
    </row>
    <row r="392" spans="1:18" x14ac:dyDescent="0.35">
      <c r="A392" s="311" t="s">
        <v>296</v>
      </c>
      <c r="B392" s="287" t="s">
        <v>296</v>
      </c>
      <c r="C392" s="289" t="s">
        <v>296</v>
      </c>
      <c r="D392" s="141" t="str">
        <f t="shared" si="53"/>
        <v>.</v>
      </c>
      <c r="E392" s="141" t="str">
        <f t="shared" si="54"/>
        <v>.</v>
      </c>
      <c r="F392" s="301" t="s">
        <v>296</v>
      </c>
      <c r="G392" s="124"/>
      <c r="H392" s="124"/>
      <c r="I392" s="124"/>
      <c r="J392" s="2">
        <v>387</v>
      </c>
      <c r="K392" s="295" t="s">
        <v>296</v>
      </c>
      <c r="L392" s="296" t="str">
        <f>Overallresults!$C$8</f>
        <v>HAWCS/Enfield</v>
      </c>
      <c r="M392" s="126"/>
      <c r="N392" s="2"/>
      <c r="O392" s="2"/>
      <c r="P392" s="2"/>
      <c r="Q392" s="2"/>
      <c r="R392" s="2"/>
    </row>
    <row r="393" spans="1:18" x14ac:dyDescent="0.35">
      <c r="A393" s="311" t="s">
        <v>296</v>
      </c>
      <c r="B393" s="287" t="s">
        <v>296</v>
      </c>
      <c r="C393" s="289" t="s">
        <v>296</v>
      </c>
      <c r="D393" s="141" t="str">
        <f t="shared" si="53"/>
        <v>.</v>
      </c>
      <c r="E393" s="141" t="str">
        <f t="shared" si="54"/>
        <v>.</v>
      </c>
      <c r="F393" s="301" t="s">
        <v>296</v>
      </c>
      <c r="G393" s="124"/>
      <c r="H393" s="124"/>
      <c r="I393" s="124"/>
      <c r="J393" s="2">
        <v>388</v>
      </c>
      <c r="K393" s="295" t="s">
        <v>296</v>
      </c>
      <c r="L393" s="296" t="str">
        <f>Overallresults!$C$8</f>
        <v>HAWCS/Enfield</v>
      </c>
      <c r="M393" s="126"/>
      <c r="N393" s="2"/>
      <c r="O393" s="2"/>
      <c r="P393" s="2"/>
      <c r="Q393" s="2"/>
      <c r="R393" s="2"/>
    </row>
    <row r="394" spans="1:18" x14ac:dyDescent="0.35">
      <c r="A394" s="311" t="s">
        <v>296</v>
      </c>
      <c r="B394" s="287" t="s">
        <v>296</v>
      </c>
      <c r="C394" s="289" t="s">
        <v>296</v>
      </c>
      <c r="D394" s="141" t="str">
        <f t="shared" si="53"/>
        <v>.</v>
      </c>
      <c r="E394" s="141" t="str">
        <f t="shared" si="54"/>
        <v>.</v>
      </c>
      <c r="F394" s="301" t="s">
        <v>296</v>
      </c>
      <c r="G394" s="124"/>
      <c r="H394" s="124"/>
      <c r="I394" s="124"/>
      <c r="J394" s="2">
        <v>389</v>
      </c>
      <c r="K394" s="295" t="s">
        <v>296</v>
      </c>
      <c r="L394" s="296" t="str">
        <f>Overallresults!$C$8</f>
        <v>HAWCS/Enfield</v>
      </c>
      <c r="M394" s="126"/>
      <c r="N394" s="2"/>
      <c r="O394" s="2"/>
      <c r="P394" s="2"/>
      <c r="Q394" s="2"/>
      <c r="R394" s="2"/>
    </row>
    <row r="395" spans="1:18" x14ac:dyDescent="0.35">
      <c r="A395" s="311" t="s">
        <v>296</v>
      </c>
      <c r="B395" s="287" t="s">
        <v>296</v>
      </c>
      <c r="C395" s="289" t="s">
        <v>296</v>
      </c>
      <c r="D395" s="141" t="str">
        <f t="shared" si="53"/>
        <v>.</v>
      </c>
      <c r="E395" s="141" t="str">
        <f t="shared" si="54"/>
        <v>.</v>
      </c>
      <c r="F395" s="301" t="s">
        <v>296</v>
      </c>
      <c r="G395" s="124"/>
      <c r="H395" s="124"/>
      <c r="I395" s="124"/>
      <c r="J395" s="2">
        <v>390</v>
      </c>
      <c r="K395" s="295" t="s">
        <v>296</v>
      </c>
      <c r="L395" s="296" t="str">
        <f>Overallresults!$C$8</f>
        <v>HAWCS/Enfield</v>
      </c>
      <c r="M395" s="126"/>
      <c r="N395" s="2"/>
      <c r="O395" s="2"/>
      <c r="P395" s="2"/>
      <c r="Q395" s="2"/>
      <c r="R395" s="2"/>
    </row>
    <row r="396" spans="1:18" x14ac:dyDescent="0.35">
      <c r="A396" s="311" t="s">
        <v>296</v>
      </c>
      <c r="B396" s="287" t="s">
        <v>296</v>
      </c>
      <c r="C396" s="289" t="s">
        <v>296</v>
      </c>
      <c r="D396" s="141" t="str">
        <f t="shared" si="53"/>
        <v>.</v>
      </c>
      <c r="E396" s="141" t="str">
        <f t="shared" si="54"/>
        <v>.</v>
      </c>
      <c r="F396" s="301" t="s">
        <v>296</v>
      </c>
      <c r="G396" s="124"/>
      <c r="H396" s="124"/>
      <c r="I396" s="124"/>
      <c r="J396" s="2">
        <v>391</v>
      </c>
      <c r="K396" s="295" t="s">
        <v>296</v>
      </c>
      <c r="L396" s="296" t="str">
        <f>Overallresults!$C$8</f>
        <v>HAWCS/Enfield</v>
      </c>
      <c r="M396" s="126"/>
      <c r="N396" s="2"/>
      <c r="O396" s="2"/>
      <c r="P396" s="2"/>
      <c r="Q396" s="2"/>
      <c r="R396" s="2"/>
    </row>
    <row r="397" spans="1:18" x14ac:dyDescent="0.35">
      <c r="A397" s="311" t="s">
        <v>296</v>
      </c>
      <c r="B397" s="287" t="s">
        <v>296</v>
      </c>
      <c r="C397" s="289" t="s">
        <v>296</v>
      </c>
      <c r="D397" s="141" t="str">
        <f t="shared" si="53"/>
        <v>.</v>
      </c>
      <c r="E397" s="141" t="str">
        <f t="shared" si="54"/>
        <v>.</v>
      </c>
      <c r="F397" s="301" t="s">
        <v>296</v>
      </c>
      <c r="G397" s="124"/>
      <c r="H397" s="124"/>
      <c r="I397" s="124"/>
      <c r="J397" s="2">
        <v>392</v>
      </c>
      <c r="K397" s="334" t="s">
        <v>783</v>
      </c>
      <c r="L397" s="296" t="str">
        <f>Overallresults!$C$8</f>
        <v>HAWCS/Enfield</v>
      </c>
      <c r="M397" s="126"/>
      <c r="N397" s="2"/>
      <c r="O397" s="2"/>
      <c r="P397" s="2"/>
      <c r="Q397" s="2"/>
      <c r="R397" s="2"/>
    </row>
    <row r="398" spans="1:18" x14ac:dyDescent="0.35">
      <c r="A398" s="311" t="s">
        <v>296</v>
      </c>
      <c r="B398" s="287" t="s">
        <v>296</v>
      </c>
      <c r="C398" s="289" t="s">
        <v>296</v>
      </c>
      <c r="D398" s="141" t="str">
        <f t="shared" si="53"/>
        <v>.</v>
      </c>
      <c r="E398" s="141" t="str">
        <f t="shared" si="54"/>
        <v>.</v>
      </c>
      <c r="F398" s="301" t="s">
        <v>296</v>
      </c>
      <c r="G398" s="124"/>
      <c r="H398" s="124"/>
      <c r="I398" s="124"/>
      <c r="J398" s="2">
        <v>393</v>
      </c>
      <c r="K398" s="295" t="s">
        <v>296</v>
      </c>
      <c r="L398" s="296" t="str">
        <f>Overallresults!$C$8</f>
        <v>HAWCS/Enfield</v>
      </c>
      <c r="M398" s="126"/>
      <c r="N398" s="2"/>
      <c r="O398" s="2"/>
      <c r="P398" s="2"/>
      <c r="Q398" s="2"/>
      <c r="R398" s="2"/>
    </row>
    <row r="399" spans="1:18" x14ac:dyDescent="0.35">
      <c r="A399" s="311" t="s">
        <v>296</v>
      </c>
      <c r="B399" s="287" t="s">
        <v>296</v>
      </c>
      <c r="C399" s="289" t="s">
        <v>296</v>
      </c>
      <c r="D399" s="141" t="str">
        <f t="shared" si="53"/>
        <v>.</v>
      </c>
      <c r="E399" s="141" t="str">
        <f t="shared" si="54"/>
        <v>.</v>
      </c>
      <c r="F399" s="301" t="s">
        <v>296</v>
      </c>
      <c r="G399" s="124"/>
      <c r="H399" s="124"/>
      <c r="I399" s="124"/>
      <c r="J399" s="2">
        <v>394</v>
      </c>
      <c r="K399" s="295" t="s">
        <v>296</v>
      </c>
      <c r="L399" s="296" t="str">
        <f>Overallresults!$C$8</f>
        <v>HAWCS/Enfield</v>
      </c>
      <c r="M399" s="126"/>
      <c r="N399" s="2"/>
      <c r="O399" s="2"/>
      <c r="P399" s="2"/>
      <c r="Q399" s="2"/>
      <c r="R399" s="2"/>
    </row>
    <row r="400" spans="1:18" ht="15" thickBot="1" x14ac:dyDescent="0.4">
      <c r="A400" s="312" t="s">
        <v>296</v>
      </c>
      <c r="B400" s="313" t="s">
        <v>296</v>
      </c>
      <c r="C400" s="290" t="s">
        <v>296</v>
      </c>
      <c r="D400" s="142" t="str">
        <f t="shared" si="53"/>
        <v>.</v>
      </c>
      <c r="E400" s="142" t="str">
        <f t="shared" si="54"/>
        <v>.</v>
      </c>
      <c r="F400" s="314" t="s">
        <v>296</v>
      </c>
      <c r="G400" s="124"/>
      <c r="H400" s="124"/>
      <c r="I400" s="124"/>
      <c r="J400" s="2">
        <v>395</v>
      </c>
      <c r="K400" s="295" t="s">
        <v>296</v>
      </c>
      <c r="L400" s="296" t="str">
        <f>Overallresults!$C$8</f>
        <v>HAWCS/Enfield</v>
      </c>
      <c r="M400" s="126"/>
      <c r="N400" s="2"/>
      <c r="O400" s="2"/>
      <c r="P400" s="2"/>
      <c r="Q400" s="2"/>
      <c r="R400" s="2"/>
    </row>
    <row r="401" spans="1:18" x14ac:dyDescent="0.35">
      <c r="A401" s="270"/>
      <c r="B401" s="271"/>
      <c r="C401" s="261"/>
      <c r="D401" s="261"/>
      <c r="E401" s="261"/>
      <c r="F401" s="281"/>
      <c r="G401" s="124"/>
      <c r="H401" s="124"/>
      <c r="I401" s="124"/>
      <c r="J401" s="2">
        <v>396</v>
      </c>
      <c r="K401" s="295" t="s">
        <v>296</v>
      </c>
      <c r="L401" s="296" t="str">
        <f>Overallresults!$C$8</f>
        <v>HAWCS/Enfield</v>
      </c>
      <c r="M401" s="126"/>
      <c r="N401" s="2"/>
      <c r="O401" s="2"/>
      <c r="P401" s="2"/>
      <c r="Q401" s="2"/>
      <c r="R401" s="2"/>
    </row>
    <row r="402" spans="1:18" x14ac:dyDescent="0.35">
      <c r="A402" s="270"/>
      <c r="B402" s="271"/>
      <c r="C402" s="261"/>
      <c r="D402" s="261"/>
      <c r="E402" s="261"/>
      <c r="F402" s="281"/>
      <c r="G402" s="124"/>
      <c r="H402" s="124"/>
      <c r="I402" s="124"/>
      <c r="J402" s="2">
        <v>397</v>
      </c>
      <c r="K402" s="295" t="s">
        <v>296</v>
      </c>
      <c r="L402" s="296" t="str">
        <f>Overallresults!$C$8</f>
        <v>HAWCS/Enfield</v>
      </c>
      <c r="M402" s="126"/>
      <c r="N402" s="2"/>
      <c r="O402" s="2"/>
      <c r="P402" s="2"/>
      <c r="Q402" s="2"/>
      <c r="R402" s="2"/>
    </row>
    <row r="403" spans="1:18" x14ac:dyDescent="0.35">
      <c r="A403" s="270"/>
      <c r="B403" s="271"/>
      <c r="C403" s="261"/>
      <c r="D403" s="261"/>
      <c r="E403" s="261"/>
      <c r="F403" s="281"/>
      <c r="G403" s="124"/>
      <c r="H403" s="124"/>
      <c r="I403" s="124"/>
      <c r="J403" s="2">
        <v>398</v>
      </c>
      <c r="K403" s="295" t="s">
        <v>296</v>
      </c>
      <c r="L403" s="296" t="str">
        <f>Overallresults!$C$8</f>
        <v>HAWCS/Enfield</v>
      </c>
      <c r="M403" s="126"/>
      <c r="N403" s="2"/>
      <c r="O403" s="2"/>
      <c r="P403" s="2"/>
      <c r="Q403" s="2"/>
      <c r="R403" s="2"/>
    </row>
    <row r="404" spans="1:18" x14ac:dyDescent="0.35">
      <c r="A404" s="270"/>
      <c r="B404" s="271"/>
      <c r="C404" s="261"/>
      <c r="D404" s="261"/>
      <c r="E404" s="261"/>
      <c r="F404" s="281"/>
      <c r="G404" s="124"/>
      <c r="H404" s="124"/>
      <c r="I404" s="124"/>
      <c r="J404" s="2">
        <v>399</v>
      </c>
      <c r="K404" s="295" t="s">
        <v>296</v>
      </c>
      <c r="L404" s="296" t="str">
        <f>Overallresults!$C$8</f>
        <v>HAWCS/Enfield</v>
      </c>
      <c r="M404" s="126"/>
      <c r="N404" s="2"/>
      <c r="O404" s="2"/>
      <c r="P404" s="2"/>
      <c r="Q404" s="2"/>
      <c r="R404" s="2"/>
    </row>
    <row r="405" spans="1:18" x14ac:dyDescent="0.35">
      <c r="A405" s="270"/>
      <c r="B405" s="271"/>
      <c r="C405" s="261"/>
      <c r="D405" s="261"/>
      <c r="E405" s="261"/>
      <c r="F405" s="281"/>
      <c r="G405" s="124"/>
      <c r="H405" s="124"/>
      <c r="I405" s="124"/>
      <c r="J405" s="2">
        <v>400</v>
      </c>
      <c r="K405" s="295" t="s">
        <v>296</v>
      </c>
      <c r="L405" s="296" t="str">
        <f>Overallresults!$C$9</f>
        <v>-</v>
      </c>
      <c r="M405" s="126"/>
      <c r="N405" s="2"/>
      <c r="O405" s="2"/>
      <c r="P405" s="2"/>
      <c r="Q405" s="2"/>
      <c r="R405" s="2"/>
    </row>
    <row r="406" spans="1:18" x14ac:dyDescent="0.35">
      <c r="A406" s="270"/>
      <c r="B406" s="271"/>
      <c r="C406" s="261"/>
      <c r="D406" s="261"/>
      <c r="E406" s="261"/>
      <c r="F406" s="281"/>
      <c r="G406" s="124"/>
      <c r="H406" s="124"/>
      <c r="I406" s="124"/>
      <c r="J406" s="2">
        <v>401</v>
      </c>
      <c r="K406" s="295" t="s">
        <v>296</v>
      </c>
      <c r="L406" s="296" t="str">
        <f>Overallresults!$C$9</f>
        <v>-</v>
      </c>
      <c r="M406" s="2"/>
      <c r="N406" s="2"/>
      <c r="O406" s="2"/>
      <c r="P406" s="2"/>
      <c r="Q406" s="2"/>
      <c r="R406" s="2"/>
    </row>
    <row r="407" spans="1:18" x14ac:dyDescent="0.35">
      <c r="A407" s="270"/>
      <c r="B407" s="271"/>
      <c r="C407" s="261"/>
      <c r="D407" s="261"/>
      <c r="E407" s="261"/>
      <c r="F407" s="281"/>
      <c r="J407" s="2">
        <v>402</v>
      </c>
      <c r="K407" s="295" t="s">
        <v>296</v>
      </c>
      <c r="L407" s="296" t="str">
        <f>Overallresults!$C$9</f>
        <v>-</v>
      </c>
      <c r="M407" s="2"/>
      <c r="N407" s="2"/>
      <c r="O407" s="2"/>
      <c r="P407" s="2"/>
      <c r="Q407" s="2"/>
      <c r="R407" s="2"/>
    </row>
    <row r="408" spans="1:18" x14ac:dyDescent="0.35">
      <c r="A408" s="270"/>
      <c r="B408" s="271"/>
      <c r="C408" s="261"/>
      <c r="D408" s="261"/>
      <c r="E408" s="261"/>
      <c r="F408" s="281"/>
      <c r="J408" s="2">
        <v>403</v>
      </c>
      <c r="K408" s="295" t="s">
        <v>296</v>
      </c>
      <c r="L408" s="296" t="str">
        <f>Overallresults!$C$9</f>
        <v>-</v>
      </c>
      <c r="M408" s="2"/>
      <c r="N408" s="2"/>
      <c r="O408" s="2"/>
      <c r="P408" s="2"/>
      <c r="Q408" s="2"/>
      <c r="R408" s="2"/>
    </row>
    <row r="409" spans="1:18" x14ac:dyDescent="0.35">
      <c r="A409" s="270"/>
      <c r="B409" s="271"/>
      <c r="C409" s="261"/>
      <c r="D409" s="261"/>
      <c r="E409" s="261"/>
      <c r="F409" s="281"/>
      <c r="J409" s="2">
        <v>404</v>
      </c>
      <c r="K409" s="295" t="s">
        <v>296</v>
      </c>
      <c r="L409" s="296" t="str">
        <f>Overallresults!$C$9</f>
        <v>-</v>
      </c>
      <c r="M409" s="2"/>
      <c r="N409" s="2"/>
      <c r="O409" s="2"/>
      <c r="P409" s="2"/>
      <c r="Q409" s="2"/>
      <c r="R409" s="2"/>
    </row>
    <row r="410" spans="1:18" x14ac:dyDescent="0.35">
      <c r="A410" s="270"/>
      <c r="B410" s="271"/>
      <c r="C410" s="261"/>
      <c r="D410" s="261"/>
      <c r="E410" s="261"/>
      <c r="F410" s="281"/>
      <c r="J410" s="2">
        <v>405</v>
      </c>
      <c r="K410" s="295" t="s">
        <v>296</v>
      </c>
      <c r="L410" s="296" t="str">
        <f>Overallresults!$C$9</f>
        <v>-</v>
      </c>
      <c r="M410" s="2"/>
      <c r="N410" s="2"/>
      <c r="O410" s="2"/>
      <c r="P410" s="2"/>
      <c r="Q410" s="2"/>
      <c r="R410" s="2"/>
    </row>
    <row r="411" spans="1:18" x14ac:dyDescent="0.35">
      <c r="A411" s="270"/>
      <c r="B411" s="271"/>
      <c r="C411" s="261"/>
      <c r="D411" s="261"/>
      <c r="E411" s="261"/>
      <c r="F411" s="281"/>
      <c r="J411" s="2">
        <v>406</v>
      </c>
      <c r="K411" s="295" t="s">
        <v>296</v>
      </c>
      <c r="L411" s="296" t="str">
        <f>Overallresults!$C$9</f>
        <v>-</v>
      </c>
      <c r="M411" s="2"/>
      <c r="N411" s="2"/>
      <c r="O411" s="2"/>
      <c r="P411" s="2"/>
      <c r="Q411" s="2"/>
      <c r="R411" s="2"/>
    </row>
    <row r="412" spans="1:18" x14ac:dyDescent="0.35">
      <c r="A412" s="270"/>
      <c r="B412" s="271"/>
      <c r="C412" s="261"/>
      <c r="D412" s="261"/>
      <c r="E412" s="261"/>
      <c r="F412" s="281"/>
      <c r="J412" s="2">
        <v>407</v>
      </c>
      <c r="K412" s="295" t="s">
        <v>296</v>
      </c>
      <c r="L412" s="296" t="str">
        <f>Overallresults!$C$9</f>
        <v>-</v>
      </c>
      <c r="M412" s="2"/>
      <c r="N412" s="2"/>
      <c r="O412" s="2"/>
      <c r="P412" s="2"/>
      <c r="Q412" s="2"/>
      <c r="R412" s="2"/>
    </row>
    <row r="413" spans="1:18" x14ac:dyDescent="0.35">
      <c r="A413" s="270"/>
      <c r="B413" s="271"/>
      <c r="C413" s="261"/>
      <c r="D413" s="261"/>
      <c r="E413" s="261"/>
      <c r="F413" s="281"/>
      <c r="J413" s="2">
        <v>408</v>
      </c>
      <c r="K413" s="295" t="s">
        <v>296</v>
      </c>
      <c r="L413" s="296" t="str">
        <f>Overallresults!$C$9</f>
        <v>-</v>
      </c>
      <c r="M413" s="2"/>
      <c r="N413" s="2"/>
      <c r="O413" s="2"/>
      <c r="P413" s="2"/>
      <c r="Q413" s="2"/>
      <c r="R413" s="2"/>
    </row>
    <row r="414" spans="1:18" x14ac:dyDescent="0.35">
      <c r="A414" s="270"/>
      <c r="B414" s="271"/>
      <c r="C414" s="261"/>
      <c r="D414" s="261"/>
      <c r="E414" s="261"/>
      <c r="F414" s="281"/>
      <c r="J414" s="2">
        <v>409</v>
      </c>
      <c r="K414" s="295" t="s">
        <v>296</v>
      </c>
      <c r="L414" s="296" t="str">
        <f>Overallresults!$C$9</f>
        <v>-</v>
      </c>
      <c r="M414" s="2"/>
      <c r="N414" s="2"/>
      <c r="O414" s="2"/>
      <c r="P414" s="2"/>
      <c r="Q414" s="2"/>
      <c r="R414" s="2"/>
    </row>
    <row r="415" spans="1:18" x14ac:dyDescent="0.35">
      <c r="A415" s="270"/>
      <c r="B415" s="271"/>
      <c r="C415" s="261"/>
      <c r="D415" s="261"/>
      <c r="E415" s="261"/>
      <c r="F415" s="281"/>
      <c r="J415" s="2">
        <v>410</v>
      </c>
      <c r="K415" s="295" t="s">
        <v>296</v>
      </c>
      <c r="L415" s="296" t="str">
        <f>Overallresults!$C$9</f>
        <v>-</v>
      </c>
      <c r="M415" s="2"/>
      <c r="N415" s="2"/>
      <c r="O415" s="2"/>
      <c r="P415" s="2"/>
      <c r="Q415" s="2"/>
      <c r="R415" s="2"/>
    </row>
    <row r="416" spans="1:18" x14ac:dyDescent="0.35">
      <c r="A416" s="270"/>
      <c r="B416" s="271"/>
      <c r="C416" s="261"/>
      <c r="D416" s="261"/>
      <c r="E416" s="261"/>
      <c r="F416" s="281"/>
      <c r="J416" s="2">
        <v>411</v>
      </c>
      <c r="K416" s="295" t="s">
        <v>296</v>
      </c>
      <c r="L416" s="296" t="str">
        <f>Overallresults!$C$9</f>
        <v>-</v>
      </c>
      <c r="M416" s="2"/>
      <c r="N416" s="2"/>
      <c r="O416" s="2"/>
      <c r="P416" s="2"/>
      <c r="Q416" s="2"/>
      <c r="R416" s="2"/>
    </row>
    <row r="417" spans="1:18" x14ac:dyDescent="0.35">
      <c r="A417" s="270"/>
      <c r="B417" s="271"/>
      <c r="C417" s="261"/>
      <c r="D417" s="261"/>
      <c r="E417" s="261"/>
      <c r="F417" s="281"/>
      <c r="J417" s="2">
        <v>412</v>
      </c>
      <c r="K417" s="295" t="s">
        <v>296</v>
      </c>
      <c r="L417" s="296" t="str">
        <f>Overallresults!$C$9</f>
        <v>-</v>
      </c>
      <c r="M417" s="2"/>
      <c r="N417" s="2"/>
      <c r="O417" s="2"/>
      <c r="P417" s="2"/>
      <c r="Q417" s="2"/>
      <c r="R417" s="2"/>
    </row>
    <row r="418" spans="1:18" x14ac:dyDescent="0.35">
      <c r="A418" s="270"/>
      <c r="B418" s="271"/>
      <c r="C418" s="261"/>
      <c r="D418" s="261"/>
      <c r="E418" s="261"/>
      <c r="F418" s="281"/>
      <c r="J418" s="2">
        <v>413</v>
      </c>
      <c r="K418" s="295" t="s">
        <v>296</v>
      </c>
      <c r="L418" s="296" t="str">
        <f>Overallresults!$C$9</f>
        <v>-</v>
      </c>
      <c r="M418" s="2"/>
      <c r="N418" s="2"/>
      <c r="O418" s="2"/>
      <c r="P418" s="2"/>
      <c r="Q418" s="2"/>
      <c r="R418" s="2"/>
    </row>
    <row r="419" spans="1:18" x14ac:dyDescent="0.35">
      <c r="A419" s="270"/>
      <c r="B419" s="271"/>
      <c r="C419" s="261"/>
      <c r="D419" s="261"/>
      <c r="E419" s="261"/>
      <c r="F419" s="281"/>
      <c r="J419" s="2">
        <v>414</v>
      </c>
      <c r="K419" s="295" t="s">
        <v>296</v>
      </c>
      <c r="L419" s="296" t="str">
        <f>Overallresults!$C$9</f>
        <v>-</v>
      </c>
      <c r="M419" s="2"/>
      <c r="N419" s="2"/>
      <c r="O419" s="2"/>
      <c r="P419" s="2"/>
      <c r="Q419" s="2"/>
      <c r="R419" s="2"/>
    </row>
    <row r="420" spans="1:18" x14ac:dyDescent="0.35">
      <c r="A420" s="270"/>
      <c r="B420" s="271"/>
      <c r="C420" s="261"/>
      <c r="D420" s="261"/>
      <c r="E420" s="261"/>
      <c r="F420" s="281"/>
      <c r="J420" s="2">
        <v>415</v>
      </c>
      <c r="K420" s="295" t="s">
        <v>296</v>
      </c>
      <c r="L420" s="296" t="str">
        <f>Overallresults!$C$9</f>
        <v>-</v>
      </c>
      <c r="M420" s="2"/>
      <c r="N420" s="2"/>
      <c r="O420" s="2"/>
      <c r="P420" s="2"/>
      <c r="Q420" s="2"/>
      <c r="R420" s="2"/>
    </row>
    <row r="421" spans="1:18" x14ac:dyDescent="0.35">
      <c r="A421" s="270"/>
      <c r="B421" s="271"/>
      <c r="C421" s="261"/>
      <c r="D421" s="261"/>
      <c r="E421" s="261"/>
      <c r="F421" s="281"/>
      <c r="J421" s="2">
        <v>416</v>
      </c>
      <c r="K421" s="295" t="s">
        <v>296</v>
      </c>
      <c r="L421" s="296" t="str">
        <f>Overallresults!$C$9</f>
        <v>-</v>
      </c>
      <c r="M421" s="2"/>
      <c r="N421" s="2"/>
      <c r="O421" s="2"/>
      <c r="P421" s="2"/>
      <c r="Q421" s="2"/>
      <c r="R421" s="2"/>
    </row>
    <row r="422" spans="1:18" x14ac:dyDescent="0.35">
      <c r="A422" s="270"/>
      <c r="B422" s="271"/>
      <c r="C422" s="261"/>
      <c r="D422" s="261"/>
      <c r="E422" s="261"/>
      <c r="F422" s="281"/>
      <c r="J422" s="2">
        <v>417</v>
      </c>
      <c r="K422" s="295" t="s">
        <v>296</v>
      </c>
      <c r="L422" s="296" t="str">
        <f>Overallresults!$C$9</f>
        <v>-</v>
      </c>
      <c r="M422" s="2"/>
      <c r="N422" s="2"/>
      <c r="O422" s="2"/>
      <c r="P422" s="2"/>
      <c r="Q422" s="2"/>
      <c r="R422" s="2"/>
    </row>
    <row r="423" spans="1:18" x14ac:dyDescent="0.35">
      <c r="A423" s="270"/>
      <c r="B423" s="271"/>
      <c r="C423" s="261"/>
      <c r="D423" s="261"/>
      <c r="E423" s="261"/>
      <c r="F423" s="281"/>
      <c r="J423" s="2">
        <v>418</v>
      </c>
      <c r="K423" s="295" t="s">
        <v>296</v>
      </c>
      <c r="L423" s="296" t="str">
        <f>Overallresults!$C$9</f>
        <v>-</v>
      </c>
      <c r="M423" s="2"/>
      <c r="N423" s="2"/>
      <c r="O423" s="2"/>
      <c r="P423" s="2"/>
      <c r="Q423" s="2"/>
      <c r="R423" s="2"/>
    </row>
    <row r="424" spans="1:18" x14ac:dyDescent="0.35">
      <c r="A424" s="270"/>
      <c r="B424" s="271"/>
      <c r="C424" s="261"/>
      <c r="D424" s="261"/>
      <c r="E424" s="261"/>
      <c r="F424" s="281"/>
      <c r="J424" s="2">
        <v>419</v>
      </c>
      <c r="K424" s="295" t="s">
        <v>296</v>
      </c>
      <c r="L424" s="296" t="str">
        <f>Overallresults!$C$9</f>
        <v>-</v>
      </c>
      <c r="M424" s="2"/>
      <c r="N424" s="2"/>
      <c r="O424" s="2"/>
      <c r="P424" s="2"/>
      <c r="Q424" s="2"/>
      <c r="R424" s="2"/>
    </row>
    <row r="425" spans="1:18" x14ac:dyDescent="0.35">
      <c r="A425" s="270"/>
      <c r="B425" s="271"/>
      <c r="C425" s="261"/>
      <c r="D425" s="261"/>
      <c r="E425" s="261"/>
      <c r="F425" s="281"/>
      <c r="J425" s="2">
        <v>420</v>
      </c>
      <c r="K425" s="295" t="s">
        <v>296</v>
      </c>
      <c r="L425" s="296" t="str">
        <f>Overallresults!$C$9</f>
        <v>-</v>
      </c>
      <c r="M425" s="2"/>
      <c r="N425" s="2"/>
      <c r="O425" s="2"/>
      <c r="P425" s="2"/>
      <c r="Q425" s="2"/>
      <c r="R425" s="2"/>
    </row>
    <row r="426" spans="1:18" x14ac:dyDescent="0.35">
      <c r="A426" s="270"/>
      <c r="B426" s="271"/>
      <c r="C426" s="261"/>
      <c r="D426" s="261"/>
      <c r="E426" s="261"/>
      <c r="F426" s="281"/>
      <c r="J426" s="2">
        <v>421</v>
      </c>
      <c r="K426" s="295" t="s">
        <v>296</v>
      </c>
      <c r="L426" s="296" t="str">
        <f>Overallresults!$C$9</f>
        <v>-</v>
      </c>
      <c r="M426" s="2"/>
      <c r="N426" s="2"/>
      <c r="O426" s="2"/>
      <c r="P426" s="2"/>
      <c r="Q426" s="2"/>
      <c r="R426" s="2"/>
    </row>
    <row r="427" spans="1:18" x14ac:dyDescent="0.35">
      <c r="A427" s="270"/>
      <c r="B427" s="271"/>
      <c r="C427" s="261"/>
      <c r="D427" s="261"/>
      <c r="E427" s="261"/>
      <c r="F427" s="281"/>
      <c r="J427" s="2">
        <v>422</v>
      </c>
      <c r="K427" s="295" t="s">
        <v>296</v>
      </c>
      <c r="L427" s="296" t="str">
        <f>Overallresults!$C$9</f>
        <v>-</v>
      </c>
      <c r="M427" s="2"/>
      <c r="N427" s="2"/>
      <c r="O427" s="2"/>
      <c r="P427" s="2"/>
      <c r="Q427" s="2"/>
      <c r="R427" s="2"/>
    </row>
    <row r="428" spans="1:18" x14ac:dyDescent="0.35">
      <c r="A428" s="270"/>
      <c r="B428" s="271"/>
      <c r="C428" s="261"/>
      <c r="D428" s="261"/>
      <c r="E428" s="261"/>
      <c r="F428" s="281"/>
      <c r="J428" s="2">
        <v>423</v>
      </c>
      <c r="K428" s="295" t="s">
        <v>296</v>
      </c>
      <c r="L428" s="296" t="str">
        <f>Overallresults!$C$9</f>
        <v>-</v>
      </c>
      <c r="M428" s="2"/>
      <c r="N428" s="2"/>
      <c r="O428" s="2"/>
      <c r="P428" s="2"/>
      <c r="Q428" s="2"/>
      <c r="R428" s="2"/>
    </row>
    <row r="429" spans="1:18" x14ac:dyDescent="0.35">
      <c r="A429" s="270"/>
      <c r="B429" s="271"/>
      <c r="C429" s="261"/>
      <c r="D429" s="261"/>
      <c r="E429" s="261"/>
      <c r="F429" s="281"/>
      <c r="J429" s="2">
        <v>424</v>
      </c>
      <c r="K429" s="295" t="s">
        <v>296</v>
      </c>
      <c r="L429" s="296" t="str">
        <f>Overallresults!$C$9</f>
        <v>-</v>
      </c>
      <c r="M429" s="2"/>
      <c r="N429" s="2"/>
      <c r="O429" s="2"/>
      <c r="P429" s="2"/>
      <c r="Q429" s="2"/>
      <c r="R429" s="2"/>
    </row>
    <row r="430" spans="1:18" x14ac:dyDescent="0.35">
      <c r="A430" s="270"/>
      <c r="B430" s="271"/>
      <c r="C430" s="261"/>
      <c r="D430" s="261"/>
      <c r="E430" s="261"/>
      <c r="F430" s="281"/>
      <c r="J430" s="2">
        <v>425</v>
      </c>
      <c r="K430" s="295" t="s">
        <v>296</v>
      </c>
      <c r="L430" s="296" t="str">
        <f>Overallresults!$C$9</f>
        <v>-</v>
      </c>
      <c r="M430" s="2"/>
      <c r="N430" s="2"/>
      <c r="O430" s="2"/>
      <c r="P430" s="2"/>
      <c r="Q430" s="2"/>
      <c r="R430" s="2"/>
    </row>
    <row r="431" spans="1:18" x14ac:dyDescent="0.35">
      <c r="A431" s="270"/>
      <c r="B431" s="271"/>
      <c r="C431" s="261"/>
      <c r="D431" s="261"/>
      <c r="E431" s="261"/>
      <c r="F431" s="281"/>
      <c r="J431" s="2">
        <v>426</v>
      </c>
      <c r="K431" s="295" t="s">
        <v>296</v>
      </c>
      <c r="L431" s="296" t="str">
        <f>Overallresults!$C$9</f>
        <v>-</v>
      </c>
      <c r="M431" s="2"/>
      <c r="N431" s="2"/>
      <c r="O431" s="2"/>
      <c r="P431" s="2"/>
      <c r="Q431" s="2"/>
      <c r="R431" s="2"/>
    </row>
    <row r="432" spans="1:18" x14ac:dyDescent="0.35">
      <c r="A432" s="270"/>
      <c r="B432" s="271"/>
      <c r="C432" s="261"/>
      <c r="D432" s="261"/>
      <c r="E432" s="261"/>
      <c r="F432" s="281"/>
      <c r="J432" s="2">
        <v>427</v>
      </c>
      <c r="K432" s="295" t="s">
        <v>296</v>
      </c>
      <c r="L432" s="296" t="str">
        <f>Overallresults!$C$9</f>
        <v>-</v>
      </c>
      <c r="M432" s="2"/>
      <c r="N432" s="2"/>
      <c r="O432" s="2"/>
      <c r="P432" s="2"/>
      <c r="Q432" s="2"/>
      <c r="R432" s="2"/>
    </row>
    <row r="433" spans="1:18" x14ac:dyDescent="0.35">
      <c r="A433" s="270"/>
      <c r="B433" s="271"/>
      <c r="C433" s="261"/>
      <c r="D433" s="261"/>
      <c r="E433" s="261"/>
      <c r="F433" s="281"/>
      <c r="J433" s="2">
        <v>428</v>
      </c>
      <c r="K433" s="295" t="s">
        <v>296</v>
      </c>
      <c r="L433" s="296" t="str">
        <f>Overallresults!$C$9</f>
        <v>-</v>
      </c>
      <c r="M433" s="2"/>
      <c r="N433" s="2"/>
      <c r="O433" s="2"/>
      <c r="P433" s="2"/>
      <c r="Q433" s="2"/>
      <c r="R433" s="2"/>
    </row>
    <row r="434" spans="1:18" x14ac:dyDescent="0.35">
      <c r="A434" s="270"/>
      <c r="B434" s="271"/>
      <c r="C434" s="261"/>
      <c r="D434" s="261"/>
      <c r="E434" s="261"/>
      <c r="F434" s="281"/>
      <c r="J434" s="2">
        <v>429</v>
      </c>
      <c r="K434" s="295" t="s">
        <v>296</v>
      </c>
      <c r="L434" s="296" t="str">
        <f>Overallresults!$C$9</f>
        <v>-</v>
      </c>
      <c r="M434" s="2"/>
      <c r="N434" s="2"/>
      <c r="O434" s="2"/>
      <c r="P434" s="2"/>
      <c r="Q434" s="2"/>
      <c r="R434" s="2"/>
    </row>
    <row r="435" spans="1:18" x14ac:dyDescent="0.35">
      <c r="A435" s="270"/>
      <c r="B435" s="271"/>
      <c r="C435" s="261"/>
      <c r="D435" s="261"/>
      <c r="E435" s="261"/>
      <c r="F435" s="281"/>
      <c r="J435" s="2">
        <v>430</v>
      </c>
      <c r="K435" s="295" t="s">
        <v>296</v>
      </c>
      <c r="L435" s="296" t="str">
        <f>Overallresults!$C$9</f>
        <v>-</v>
      </c>
      <c r="M435" s="2"/>
      <c r="N435" s="2"/>
      <c r="O435" s="2"/>
      <c r="P435" s="2"/>
      <c r="Q435" s="2"/>
      <c r="R435" s="2"/>
    </row>
    <row r="436" spans="1:18" x14ac:dyDescent="0.35">
      <c r="A436" s="270"/>
      <c r="B436" s="271"/>
      <c r="C436" s="261"/>
      <c r="D436" s="261"/>
      <c r="E436" s="261"/>
      <c r="F436" s="281"/>
      <c r="J436" s="2">
        <v>431</v>
      </c>
      <c r="K436" s="295" t="s">
        <v>296</v>
      </c>
      <c r="L436" s="296" t="str">
        <f>Overallresults!$C$9</f>
        <v>-</v>
      </c>
      <c r="M436" s="2"/>
      <c r="N436" s="2"/>
      <c r="O436" s="2"/>
      <c r="P436" s="2"/>
      <c r="Q436" s="2"/>
      <c r="R436" s="2"/>
    </row>
    <row r="437" spans="1:18" x14ac:dyDescent="0.35">
      <c r="A437" s="270"/>
      <c r="B437" s="271"/>
      <c r="C437" s="261"/>
      <c r="D437" s="261"/>
      <c r="E437" s="261"/>
      <c r="F437" s="281"/>
      <c r="J437" s="2">
        <v>432</v>
      </c>
      <c r="K437" s="295" t="s">
        <v>296</v>
      </c>
      <c r="L437" s="296" t="str">
        <f>Overallresults!$C$9</f>
        <v>-</v>
      </c>
      <c r="M437" s="2"/>
      <c r="N437" s="2"/>
      <c r="O437" s="2"/>
      <c r="P437" s="2"/>
      <c r="Q437" s="2"/>
      <c r="R437" s="2"/>
    </row>
    <row r="438" spans="1:18" x14ac:dyDescent="0.35">
      <c r="A438" s="270"/>
      <c r="B438" s="271"/>
      <c r="C438" s="261"/>
      <c r="D438" s="261"/>
      <c r="E438" s="261"/>
      <c r="F438" s="281"/>
      <c r="J438" s="2">
        <v>433</v>
      </c>
      <c r="K438" s="295" t="s">
        <v>296</v>
      </c>
      <c r="L438" s="296" t="str">
        <f>Overallresults!$C$9</f>
        <v>-</v>
      </c>
      <c r="M438" s="2"/>
      <c r="N438" s="2"/>
      <c r="O438" s="2"/>
      <c r="P438" s="2"/>
      <c r="Q438" s="2"/>
      <c r="R438" s="2"/>
    </row>
    <row r="439" spans="1:18" x14ac:dyDescent="0.35">
      <c r="A439" s="270"/>
      <c r="B439" s="271"/>
      <c r="C439" s="261"/>
      <c r="D439" s="261"/>
      <c r="E439" s="261"/>
      <c r="F439" s="281"/>
      <c r="J439" s="2">
        <v>434</v>
      </c>
      <c r="K439" s="295" t="s">
        <v>296</v>
      </c>
      <c r="L439" s="296" t="str">
        <f>Overallresults!$C$9</f>
        <v>-</v>
      </c>
      <c r="M439" s="2"/>
      <c r="N439" s="2"/>
      <c r="O439" s="2"/>
      <c r="P439" s="2"/>
      <c r="Q439" s="2"/>
      <c r="R439" s="2"/>
    </row>
    <row r="440" spans="1:18" x14ac:dyDescent="0.35">
      <c r="A440" s="270"/>
      <c r="B440" s="271"/>
      <c r="C440" s="261"/>
      <c r="D440" s="261"/>
      <c r="E440" s="261"/>
      <c r="F440" s="281"/>
      <c r="J440" s="2">
        <v>435</v>
      </c>
      <c r="K440" s="295" t="s">
        <v>296</v>
      </c>
      <c r="L440" s="296" t="str">
        <f>Overallresults!$C$9</f>
        <v>-</v>
      </c>
      <c r="M440" s="2"/>
      <c r="N440" s="2"/>
      <c r="O440" s="2"/>
      <c r="P440" s="2"/>
      <c r="Q440" s="2"/>
      <c r="R440" s="2"/>
    </row>
    <row r="441" spans="1:18" x14ac:dyDescent="0.35">
      <c r="A441" s="270"/>
      <c r="B441" s="271"/>
      <c r="C441" s="261"/>
      <c r="D441" s="261"/>
      <c r="E441" s="261"/>
      <c r="F441" s="281"/>
      <c r="J441" s="2">
        <v>436</v>
      </c>
      <c r="K441" s="295" t="s">
        <v>296</v>
      </c>
      <c r="L441" s="296" t="str">
        <f>Overallresults!$C$9</f>
        <v>-</v>
      </c>
      <c r="M441" s="2"/>
      <c r="N441" s="2"/>
      <c r="O441" s="2"/>
      <c r="P441" s="2"/>
      <c r="Q441" s="2"/>
      <c r="R441" s="2"/>
    </row>
    <row r="442" spans="1:18" x14ac:dyDescent="0.35">
      <c r="A442" s="270"/>
      <c r="B442" s="271"/>
      <c r="C442" s="261"/>
      <c r="D442" s="261"/>
      <c r="E442" s="261"/>
      <c r="F442" s="281"/>
      <c r="J442" s="2">
        <v>437</v>
      </c>
      <c r="K442" s="295" t="s">
        <v>296</v>
      </c>
      <c r="L442" s="296" t="str">
        <f>Overallresults!$C$9</f>
        <v>-</v>
      </c>
      <c r="M442" s="2"/>
      <c r="N442" s="2"/>
      <c r="O442" s="2"/>
      <c r="P442" s="2"/>
      <c r="Q442" s="2"/>
      <c r="R442" s="2"/>
    </row>
    <row r="443" spans="1:18" x14ac:dyDescent="0.35">
      <c r="A443" s="270"/>
      <c r="B443" s="271"/>
      <c r="C443" s="261"/>
      <c r="D443" s="261"/>
      <c r="E443" s="261"/>
      <c r="F443" s="281"/>
      <c r="J443" s="2">
        <v>438</v>
      </c>
      <c r="K443" s="295" t="s">
        <v>296</v>
      </c>
      <c r="L443" s="296" t="str">
        <f>Overallresults!$C$9</f>
        <v>-</v>
      </c>
      <c r="M443" s="2"/>
      <c r="N443" s="2"/>
      <c r="O443" s="2"/>
      <c r="P443" s="2"/>
      <c r="Q443" s="2"/>
      <c r="R443" s="2"/>
    </row>
    <row r="444" spans="1:18" x14ac:dyDescent="0.35">
      <c r="A444" s="270"/>
      <c r="B444" s="271"/>
      <c r="C444" s="261"/>
      <c r="D444" s="261"/>
      <c r="E444" s="261"/>
      <c r="F444" s="281"/>
      <c r="J444" s="2">
        <v>439</v>
      </c>
      <c r="K444" s="295" t="s">
        <v>296</v>
      </c>
      <c r="L444" s="296" t="str">
        <f>Overallresults!$C$9</f>
        <v>-</v>
      </c>
      <c r="M444" s="2"/>
      <c r="N444" s="2"/>
      <c r="O444" s="2"/>
      <c r="P444" s="2"/>
      <c r="Q444" s="2"/>
      <c r="R444" s="2"/>
    </row>
    <row r="445" spans="1:18" x14ac:dyDescent="0.35">
      <c r="A445" s="270"/>
      <c r="B445" s="271"/>
      <c r="C445" s="261"/>
      <c r="D445" s="261"/>
      <c r="E445" s="261"/>
      <c r="F445" s="281"/>
      <c r="J445" s="2">
        <v>440</v>
      </c>
      <c r="K445" s="295" t="s">
        <v>296</v>
      </c>
      <c r="L445" s="296" t="str">
        <f>Overallresults!$C$9</f>
        <v>-</v>
      </c>
      <c r="M445" s="2"/>
      <c r="N445" s="2"/>
      <c r="O445" s="2"/>
      <c r="P445" s="2"/>
      <c r="Q445" s="2"/>
      <c r="R445" s="2"/>
    </row>
    <row r="446" spans="1:18" x14ac:dyDescent="0.35">
      <c r="A446" s="270"/>
      <c r="B446" s="271"/>
      <c r="C446" s="261"/>
      <c r="D446" s="261"/>
      <c r="E446" s="261"/>
      <c r="F446" s="281"/>
      <c r="J446" s="2">
        <v>441</v>
      </c>
      <c r="K446" s="295" t="s">
        <v>296</v>
      </c>
      <c r="L446" s="296" t="str">
        <f>Overallresults!$C$9</f>
        <v>-</v>
      </c>
      <c r="M446" s="2"/>
      <c r="N446" s="2"/>
      <c r="O446" s="2"/>
      <c r="P446" s="2"/>
      <c r="Q446" s="2"/>
      <c r="R446" s="2"/>
    </row>
    <row r="447" spans="1:18" x14ac:dyDescent="0.35">
      <c r="A447" s="270"/>
      <c r="B447" s="271"/>
      <c r="C447" s="261"/>
      <c r="D447" s="261"/>
      <c r="E447" s="261"/>
      <c r="F447" s="281"/>
      <c r="J447" s="2">
        <v>442</v>
      </c>
      <c r="K447" s="295" t="s">
        <v>296</v>
      </c>
      <c r="L447" s="296" t="str">
        <f>Overallresults!$C$9</f>
        <v>-</v>
      </c>
      <c r="M447" s="2"/>
      <c r="N447" s="2"/>
      <c r="O447" s="2"/>
      <c r="P447" s="2"/>
      <c r="Q447" s="2"/>
      <c r="R447" s="2"/>
    </row>
    <row r="448" spans="1:18" x14ac:dyDescent="0.35">
      <c r="A448" s="270"/>
      <c r="B448" s="271"/>
      <c r="C448" s="261"/>
      <c r="D448" s="261"/>
      <c r="E448" s="261"/>
      <c r="F448" s="281"/>
      <c r="J448" s="2">
        <v>443</v>
      </c>
      <c r="K448" s="295" t="s">
        <v>296</v>
      </c>
      <c r="L448" s="296" t="str">
        <f>Overallresults!$C$9</f>
        <v>-</v>
      </c>
      <c r="M448" s="2"/>
      <c r="N448" s="2"/>
      <c r="O448" s="2"/>
      <c r="P448" s="2"/>
      <c r="Q448" s="2"/>
      <c r="R448" s="2"/>
    </row>
    <row r="449" spans="1:18" x14ac:dyDescent="0.35">
      <c r="A449" s="270"/>
      <c r="B449" s="271"/>
      <c r="C449" s="261"/>
      <c r="D449" s="261"/>
      <c r="E449" s="261"/>
      <c r="F449" s="281"/>
      <c r="J449" s="2">
        <v>444</v>
      </c>
      <c r="K449" s="295" t="s">
        <v>296</v>
      </c>
      <c r="L449" s="296" t="str">
        <f>Overallresults!$C$9</f>
        <v>-</v>
      </c>
      <c r="M449" s="2"/>
      <c r="N449" s="2"/>
      <c r="O449" s="2"/>
      <c r="P449" s="2"/>
      <c r="Q449" s="2"/>
      <c r="R449" s="2"/>
    </row>
    <row r="450" spans="1:18" x14ac:dyDescent="0.35">
      <c r="J450" s="2">
        <v>445</v>
      </c>
      <c r="K450" s="295" t="s">
        <v>296</v>
      </c>
      <c r="L450" s="296" t="str">
        <f>Overallresults!$C$9</f>
        <v>-</v>
      </c>
      <c r="M450" s="2"/>
      <c r="N450" s="2"/>
      <c r="O450" s="2"/>
      <c r="P450" s="2"/>
      <c r="Q450" s="2"/>
      <c r="R450" s="2"/>
    </row>
    <row r="451" spans="1:18" x14ac:dyDescent="0.35">
      <c r="J451" s="2">
        <v>446</v>
      </c>
      <c r="K451" s="295" t="s">
        <v>296</v>
      </c>
      <c r="L451" s="296" t="str">
        <f>Overallresults!$C$9</f>
        <v>-</v>
      </c>
      <c r="M451" s="2"/>
      <c r="N451" s="2"/>
      <c r="O451" s="2"/>
      <c r="P451" s="2"/>
      <c r="Q451" s="2"/>
      <c r="R451" s="2"/>
    </row>
    <row r="452" spans="1:18" x14ac:dyDescent="0.35">
      <c r="J452" s="2">
        <v>447</v>
      </c>
      <c r="K452" s="295" t="s">
        <v>296</v>
      </c>
      <c r="L452" s="296" t="str">
        <f>Overallresults!$C$9</f>
        <v>-</v>
      </c>
      <c r="M452" s="2"/>
      <c r="N452" s="2"/>
      <c r="O452" s="2"/>
      <c r="P452" s="2"/>
      <c r="Q452" s="2"/>
      <c r="R452" s="2"/>
    </row>
    <row r="453" spans="1:18" x14ac:dyDescent="0.35">
      <c r="J453" s="2">
        <v>448</v>
      </c>
      <c r="K453" s="295" t="s">
        <v>296</v>
      </c>
      <c r="L453" s="296" t="str">
        <f>Overallresults!$C$9</f>
        <v>-</v>
      </c>
      <c r="M453" s="2"/>
      <c r="N453" s="2"/>
      <c r="O453" s="2"/>
      <c r="P453" s="2"/>
      <c r="Q453" s="2"/>
      <c r="R453" s="2"/>
    </row>
    <row r="454" spans="1:18" x14ac:dyDescent="0.35">
      <c r="J454" s="2">
        <v>449</v>
      </c>
      <c r="K454" s="295" t="s">
        <v>296</v>
      </c>
      <c r="L454" s="296" t="str">
        <f>Overallresults!$C$9</f>
        <v>-</v>
      </c>
      <c r="M454" s="2"/>
      <c r="N454" s="2"/>
      <c r="O454" s="2"/>
      <c r="P454" s="2"/>
      <c r="Q454" s="2"/>
      <c r="R454" s="2"/>
    </row>
    <row r="455" spans="1:18" x14ac:dyDescent="0.35">
      <c r="J455" s="2">
        <v>450</v>
      </c>
      <c r="K455" s="295" t="s">
        <v>296</v>
      </c>
      <c r="L455" s="299" t="s">
        <v>296</v>
      </c>
      <c r="M455" s="2"/>
      <c r="N455" s="2"/>
      <c r="O455" s="2"/>
      <c r="P455" s="2"/>
      <c r="Q455" s="2"/>
      <c r="R455" s="2"/>
    </row>
    <row r="456" spans="1:18" x14ac:dyDescent="0.35">
      <c r="J456" s="2">
        <v>451</v>
      </c>
      <c r="K456" s="295" t="s">
        <v>296</v>
      </c>
      <c r="L456" s="300" t="s">
        <v>296</v>
      </c>
      <c r="M456" s="2"/>
      <c r="N456" s="2"/>
      <c r="O456" s="2"/>
      <c r="P456" s="2"/>
      <c r="Q456" s="2"/>
      <c r="R456" s="2"/>
    </row>
    <row r="457" spans="1:18" x14ac:dyDescent="0.35">
      <c r="J457" s="2">
        <v>452</v>
      </c>
      <c r="K457" s="295" t="s">
        <v>296</v>
      </c>
      <c r="L457" s="300" t="s">
        <v>296</v>
      </c>
      <c r="M457" s="2"/>
      <c r="N457" s="2"/>
      <c r="O457" s="2"/>
      <c r="P457" s="2"/>
      <c r="Q457" s="2"/>
      <c r="R457" s="2"/>
    </row>
    <row r="458" spans="1:18" x14ac:dyDescent="0.35">
      <c r="J458" s="2">
        <v>453</v>
      </c>
      <c r="K458" s="295" t="s">
        <v>296</v>
      </c>
      <c r="L458" s="300" t="s">
        <v>296</v>
      </c>
      <c r="M458" s="2"/>
      <c r="N458" s="2"/>
      <c r="O458" s="2"/>
      <c r="P458" s="2"/>
      <c r="Q458" s="2"/>
      <c r="R458" s="2"/>
    </row>
    <row r="459" spans="1:18" x14ac:dyDescent="0.35">
      <c r="J459" s="2">
        <v>454</v>
      </c>
      <c r="K459" s="295" t="s">
        <v>296</v>
      </c>
      <c r="L459" s="300" t="s">
        <v>296</v>
      </c>
      <c r="M459" s="2"/>
      <c r="N459" s="2"/>
      <c r="O459" s="2"/>
      <c r="P459" s="2"/>
      <c r="Q459" s="2"/>
      <c r="R459" s="2"/>
    </row>
    <row r="460" spans="1:18" x14ac:dyDescent="0.35">
      <c r="J460" s="2">
        <v>455</v>
      </c>
      <c r="K460" s="295" t="s">
        <v>296</v>
      </c>
      <c r="L460" s="300" t="s">
        <v>296</v>
      </c>
      <c r="M460" s="2"/>
      <c r="N460" s="2"/>
      <c r="O460" s="2"/>
      <c r="P460" s="2"/>
      <c r="Q460" s="2"/>
      <c r="R460" s="2"/>
    </row>
    <row r="461" spans="1:18" x14ac:dyDescent="0.35">
      <c r="J461" s="2">
        <v>456</v>
      </c>
      <c r="K461" s="295" t="s">
        <v>296</v>
      </c>
      <c r="L461" s="300" t="s">
        <v>296</v>
      </c>
      <c r="M461" s="2"/>
      <c r="N461" s="2"/>
      <c r="O461" s="2"/>
      <c r="P461" s="2"/>
      <c r="Q461" s="2"/>
      <c r="R461" s="2"/>
    </row>
    <row r="462" spans="1:18" x14ac:dyDescent="0.35">
      <c r="J462" s="2">
        <v>457</v>
      </c>
      <c r="K462" s="295" t="s">
        <v>296</v>
      </c>
      <c r="L462" s="300" t="s">
        <v>296</v>
      </c>
      <c r="M462" s="2"/>
      <c r="N462" s="2"/>
      <c r="O462" s="2"/>
      <c r="P462" s="2"/>
      <c r="Q462" s="2"/>
      <c r="R462" s="2"/>
    </row>
    <row r="463" spans="1:18" x14ac:dyDescent="0.35">
      <c r="J463" s="2">
        <v>458</v>
      </c>
      <c r="K463" s="295" t="s">
        <v>296</v>
      </c>
      <c r="L463" s="300" t="s">
        <v>296</v>
      </c>
      <c r="M463" s="2"/>
      <c r="N463" s="2"/>
      <c r="O463" s="2"/>
      <c r="P463" s="2"/>
      <c r="Q463" s="2"/>
      <c r="R463" s="2"/>
    </row>
    <row r="464" spans="1:18" x14ac:dyDescent="0.35">
      <c r="J464" s="2">
        <v>459</v>
      </c>
      <c r="K464" s="295" t="s">
        <v>296</v>
      </c>
      <c r="L464" s="300" t="s">
        <v>296</v>
      </c>
      <c r="M464" s="2"/>
      <c r="N464" s="2"/>
      <c r="O464" s="2"/>
      <c r="P464" s="2"/>
      <c r="Q464" s="2"/>
      <c r="R464" s="2"/>
    </row>
    <row r="465" spans="10:18" x14ac:dyDescent="0.35">
      <c r="J465" s="2">
        <v>460</v>
      </c>
      <c r="K465" s="295" t="s">
        <v>296</v>
      </c>
      <c r="L465" s="300" t="s">
        <v>296</v>
      </c>
      <c r="M465" s="2"/>
      <c r="N465" s="2"/>
      <c r="O465" s="2"/>
      <c r="P465" s="2"/>
      <c r="Q465" s="2"/>
      <c r="R465" s="2"/>
    </row>
    <row r="466" spans="10:18" x14ac:dyDescent="0.35">
      <c r="J466" s="2">
        <v>461</v>
      </c>
      <c r="K466" s="295" t="s">
        <v>296</v>
      </c>
      <c r="L466" s="300" t="s">
        <v>296</v>
      </c>
      <c r="M466" s="2"/>
      <c r="N466" s="2"/>
      <c r="O466" s="2"/>
      <c r="P466" s="2"/>
      <c r="Q466" s="2"/>
      <c r="R466" s="2"/>
    </row>
    <row r="467" spans="10:18" x14ac:dyDescent="0.35">
      <c r="J467" s="2">
        <v>462</v>
      </c>
      <c r="K467" s="295" t="s">
        <v>296</v>
      </c>
      <c r="L467" s="300" t="s">
        <v>296</v>
      </c>
      <c r="M467" s="2"/>
      <c r="N467" s="2"/>
      <c r="O467" s="2"/>
      <c r="P467" s="2"/>
      <c r="Q467" s="2"/>
      <c r="R467" s="2"/>
    </row>
    <row r="468" spans="10:18" x14ac:dyDescent="0.35">
      <c r="J468" s="2">
        <v>463</v>
      </c>
      <c r="K468" s="295" t="s">
        <v>296</v>
      </c>
      <c r="L468" s="300" t="s">
        <v>296</v>
      </c>
      <c r="M468" s="2"/>
      <c r="N468" s="2"/>
      <c r="O468" s="2"/>
      <c r="P468" s="2"/>
      <c r="Q468" s="2"/>
      <c r="R468" s="2"/>
    </row>
    <row r="469" spans="10:18" x14ac:dyDescent="0.35">
      <c r="J469" s="2">
        <v>464</v>
      </c>
      <c r="K469" s="295" t="s">
        <v>296</v>
      </c>
      <c r="L469" s="300" t="s">
        <v>296</v>
      </c>
      <c r="M469" s="2"/>
      <c r="N469" s="2"/>
      <c r="O469" s="2"/>
      <c r="P469" s="2"/>
      <c r="Q469" s="2"/>
      <c r="R469" s="2"/>
    </row>
    <row r="470" spans="10:18" x14ac:dyDescent="0.35">
      <c r="J470" s="2">
        <v>465</v>
      </c>
      <c r="K470" s="295" t="s">
        <v>296</v>
      </c>
      <c r="L470" s="300" t="s">
        <v>296</v>
      </c>
      <c r="M470" s="2"/>
      <c r="N470" s="2"/>
      <c r="O470" s="2"/>
      <c r="P470" s="2"/>
      <c r="Q470" s="2"/>
      <c r="R470" s="2"/>
    </row>
    <row r="471" spans="10:18" x14ac:dyDescent="0.35">
      <c r="J471" s="2">
        <v>466</v>
      </c>
      <c r="K471" s="295" t="s">
        <v>296</v>
      </c>
      <c r="L471" s="300" t="s">
        <v>296</v>
      </c>
      <c r="M471" s="2"/>
      <c r="N471" s="2"/>
      <c r="O471" s="2"/>
      <c r="P471" s="2"/>
      <c r="Q471" s="2"/>
      <c r="R471" s="2"/>
    </row>
    <row r="472" spans="10:18" x14ac:dyDescent="0.35">
      <c r="J472" s="2">
        <v>467</v>
      </c>
      <c r="K472" s="295" t="s">
        <v>296</v>
      </c>
      <c r="L472" s="300" t="s">
        <v>296</v>
      </c>
      <c r="M472" s="2"/>
      <c r="N472" s="2"/>
      <c r="O472" s="2"/>
      <c r="P472" s="2"/>
      <c r="Q472" s="2"/>
      <c r="R472" s="2"/>
    </row>
    <row r="473" spans="10:18" x14ac:dyDescent="0.35">
      <c r="J473" s="2">
        <v>468</v>
      </c>
      <c r="K473" s="295" t="s">
        <v>296</v>
      </c>
      <c r="L473" s="300" t="s">
        <v>296</v>
      </c>
      <c r="M473" s="2"/>
      <c r="N473" s="2"/>
      <c r="O473" s="2"/>
      <c r="P473" s="2"/>
      <c r="Q473" s="2"/>
      <c r="R473" s="2"/>
    </row>
    <row r="474" spans="10:18" x14ac:dyDescent="0.35">
      <c r="J474" s="2">
        <v>469</v>
      </c>
      <c r="K474" s="295" t="s">
        <v>296</v>
      </c>
      <c r="L474" s="300" t="s">
        <v>296</v>
      </c>
      <c r="M474" s="2"/>
      <c r="N474" s="2"/>
      <c r="O474" s="2"/>
      <c r="P474" s="2"/>
      <c r="Q474" s="2"/>
      <c r="R474" s="2"/>
    </row>
    <row r="475" spans="10:18" x14ac:dyDescent="0.35">
      <c r="J475" s="2">
        <v>470</v>
      </c>
      <c r="K475" s="295" t="s">
        <v>296</v>
      </c>
      <c r="L475" s="300" t="s">
        <v>296</v>
      </c>
      <c r="M475" s="2"/>
      <c r="N475" s="2"/>
      <c r="O475" s="2"/>
      <c r="P475" s="2"/>
      <c r="Q475" s="2"/>
      <c r="R475" s="2"/>
    </row>
    <row r="476" spans="10:18" x14ac:dyDescent="0.35">
      <c r="J476" s="2">
        <v>471</v>
      </c>
      <c r="K476" s="295" t="s">
        <v>296</v>
      </c>
      <c r="L476" s="300" t="s">
        <v>296</v>
      </c>
      <c r="M476" s="2"/>
      <c r="N476" s="2"/>
      <c r="O476" s="2"/>
      <c r="P476" s="2"/>
      <c r="Q476" s="2"/>
      <c r="R476" s="2"/>
    </row>
    <row r="477" spans="10:18" x14ac:dyDescent="0.35">
      <c r="J477" s="2">
        <v>472</v>
      </c>
      <c r="K477" s="295" t="s">
        <v>296</v>
      </c>
      <c r="L477" s="300" t="s">
        <v>296</v>
      </c>
      <c r="M477" s="2"/>
      <c r="N477" s="2"/>
      <c r="O477" s="2"/>
      <c r="P477" s="2"/>
      <c r="Q477" s="2"/>
      <c r="R477" s="2"/>
    </row>
    <row r="478" spans="10:18" x14ac:dyDescent="0.35">
      <c r="J478" s="2">
        <v>473</v>
      </c>
      <c r="K478" s="295" t="s">
        <v>296</v>
      </c>
      <c r="L478" s="300" t="s">
        <v>296</v>
      </c>
      <c r="M478" s="2"/>
      <c r="N478" s="2"/>
      <c r="O478" s="2"/>
      <c r="P478" s="2"/>
      <c r="Q478" s="2"/>
      <c r="R478" s="2"/>
    </row>
    <row r="479" spans="10:18" x14ac:dyDescent="0.35">
      <c r="J479" s="2">
        <v>474</v>
      </c>
      <c r="K479" s="295" t="s">
        <v>296</v>
      </c>
      <c r="L479" s="300" t="s">
        <v>296</v>
      </c>
      <c r="M479" s="2"/>
      <c r="N479" s="2"/>
      <c r="O479" s="2"/>
      <c r="P479" s="2"/>
      <c r="Q479" s="2"/>
      <c r="R479" s="2"/>
    </row>
    <row r="480" spans="10:18" x14ac:dyDescent="0.35">
      <c r="J480" s="2">
        <v>475</v>
      </c>
      <c r="K480" s="295" t="s">
        <v>296</v>
      </c>
      <c r="L480" s="300" t="s">
        <v>296</v>
      </c>
      <c r="M480" s="2"/>
      <c r="N480" s="2"/>
      <c r="O480" s="2"/>
      <c r="P480" s="2"/>
      <c r="Q480" s="2"/>
      <c r="R480" s="2"/>
    </row>
    <row r="481" spans="10:18" x14ac:dyDescent="0.35">
      <c r="J481" s="2">
        <v>476</v>
      </c>
      <c r="K481" s="295" t="s">
        <v>296</v>
      </c>
      <c r="L481" s="300" t="s">
        <v>296</v>
      </c>
      <c r="M481" s="2"/>
      <c r="N481" s="2"/>
      <c r="O481" s="2"/>
      <c r="P481" s="2"/>
      <c r="Q481" s="2"/>
      <c r="R481" s="2"/>
    </row>
    <row r="482" spans="10:18" x14ac:dyDescent="0.35">
      <c r="J482" s="2">
        <v>477</v>
      </c>
      <c r="K482" s="295" t="s">
        <v>296</v>
      </c>
      <c r="L482" s="300" t="s">
        <v>296</v>
      </c>
      <c r="M482" s="2"/>
      <c r="N482" s="2"/>
      <c r="O482" s="2"/>
      <c r="P482" s="2"/>
      <c r="Q482" s="2"/>
      <c r="R482" s="2"/>
    </row>
    <row r="483" spans="10:18" x14ac:dyDescent="0.35">
      <c r="J483" s="2">
        <v>478</v>
      </c>
      <c r="K483" s="295" t="s">
        <v>296</v>
      </c>
      <c r="L483" s="300" t="s">
        <v>296</v>
      </c>
      <c r="M483" s="2"/>
      <c r="N483" s="2"/>
      <c r="O483" s="2"/>
      <c r="P483" s="2"/>
      <c r="Q483" s="2"/>
      <c r="R483" s="2"/>
    </row>
    <row r="484" spans="10:18" x14ac:dyDescent="0.35">
      <c r="J484" s="2">
        <v>479</v>
      </c>
      <c r="K484" s="295" t="s">
        <v>296</v>
      </c>
      <c r="L484" s="300" t="s">
        <v>296</v>
      </c>
      <c r="M484" s="2"/>
      <c r="N484" s="2"/>
      <c r="O484" s="2"/>
      <c r="P484" s="2"/>
      <c r="Q484" s="2"/>
      <c r="R484" s="2"/>
    </row>
    <row r="485" spans="10:18" x14ac:dyDescent="0.35">
      <c r="J485" s="2">
        <v>480</v>
      </c>
      <c r="K485" s="295" t="s">
        <v>296</v>
      </c>
      <c r="L485" s="300" t="s">
        <v>296</v>
      </c>
      <c r="M485" s="2"/>
      <c r="N485" s="2"/>
      <c r="O485" s="2"/>
      <c r="P485" s="2"/>
      <c r="Q485" s="2"/>
      <c r="R485" s="2"/>
    </row>
    <row r="486" spans="10:18" x14ac:dyDescent="0.35">
      <c r="J486" s="2">
        <v>481</v>
      </c>
      <c r="K486" s="295" t="s">
        <v>296</v>
      </c>
      <c r="L486" s="300" t="s">
        <v>296</v>
      </c>
      <c r="M486" s="2"/>
      <c r="N486" s="2"/>
      <c r="O486" s="2"/>
      <c r="P486" s="2"/>
      <c r="Q486" s="2"/>
      <c r="R486" s="2"/>
    </row>
    <row r="487" spans="10:18" x14ac:dyDescent="0.35">
      <c r="J487" s="2">
        <v>482</v>
      </c>
      <c r="K487" s="295" t="s">
        <v>296</v>
      </c>
      <c r="L487" s="300" t="s">
        <v>296</v>
      </c>
      <c r="M487" s="2"/>
      <c r="N487" s="2"/>
      <c r="O487" s="2"/>
      <c r="P487" s="2"/>
      <c r="Q487" s="2"/>
      <c r="R487" s="2"/>
    </row>
    <row r="488" spans="10:18" x14ac:dyDescent="0.35">
      <c r="J488" s="2">
        <v>483</v>
      </c>
      <c r="K488" s="295" t="s">
        <v>296</v>
      </c>
      <c r="L488" s="300" t="s">
        <v>296</v>
      </c>
      <c r="M488" s="2"/>
      <c r="N488" s="2"/>
      <c r="O488" s="2"/>
      <c r="P488" s="2"/>
      <c r="Q488" s="2"/>
      <c r="R488" s="2"/>
    </row>
    <row r="489" spans="10:18" x14ac:dyDescent="0.35">
      <c r="J489" s="2">
        <v>484</v>
      </c>
      <c r="K489" s="295" t="s">
        <v>296</v>
      </c>
      <c r="L489" s="300" t="s">
        <v>296</v>
      </c>
      <c r="M489" s="2"/>
      <c r="N489" s="2"/>
      <c r="O489" s="2"/>
      <c r="P489" s="2"/>
      <c r="Q489" s="2"/>
      <c r="R489" s="2"/>
    </row>
    <row r="490" spans="10:18" x14ac:dyDescent="0.35">
      <c r="J490" s="2">
        <v>485</v>
      </c>
      <c r="K490" s="295" t="s">
        <v>296</v>
      </c>
      <c r="L490" s="300" t="s">
        <v>296</v>
      </c>
      <c r="M490" s="2"/>
      <c r="N490" s="2"/>
      <c r="O490" s="2"/>
      <c r="P490" s="2"/>
      <c r="Q490" s="2"/>
      <c r="R490" s="2"/>
    </row>
    <row r="491" spans="10:18" x14ac:dyDescent="0.35">
      <c r="J491" s="2">
        <v>486</v>
      </c>
      <c r="K491" s="295" t="s">
        <v>296</v>
      </c>
      <c r="L491" s="300" t="s">
        <v>296</v>
      </c>
      <c r="M491" s="2"/>
      <c r="N491" s="2"/>
      <c r="O491" s="2"/>
      <c r="P491" s="2"/>
      <c r="Q491" s="2"/>
      <c r="R491" s="2"/>
    </row>
    <row r="492" spans="10:18" x14ac:dyDescent="0.35">
      <c r="J492" s="2">
        <v>487</v>
      </c>
      <c r="K492" s="295" t="s">
        <v>296</v>
      </c>
      <c r="L492" s="300" t="s">
        <v>296</v>
      </c>
      <c r="M492" s="2"/>
      <c r="N492" s="2"/>
      <c r="O492" s="2"/>
      <c r="P492" s="2"/>
      <c r="Q492" s="2"/>
      <c r="R492" s="2"/>
    </row>
    <row r="493" spans="10:18" x14ac:dyDescent="0.35">
      <c r="J493" s="2">
        <v>488</v>
      </c>
      <c r="K493" s="295" t="s">
        <v>296</v>
      </c>
      <c r="L493" s="300" t="s">
        <v>296</v>
      </c>
      <c r="M493" s="2"/>
      <c r="N493" s="2"/>
      <c r="O493" s="2"/>
      <c r="P493" s="2"/>
      <c r="Q493" s="2"/>
      <c r="R493" s="2"/>
    </row>
    <row r="494" spans="10:18" x14ac:dyDescent="0.35">
      <c r="J494" s="2">
        <v>489</v>
      </c>
      <c r="K494" s="295" t="s">
        <v>296</v>
      </c>
      <c r="L494" s="300" t="s">
        <v>296</v>
      </c>
      <c r="M494" s="2"/>
      <c r="N494" s="2"/>
      <c r="O494" s="2"/>
      <c r="P494" s="2"/>
      <c r="Q494" s="2"/>
      <c r="R494" s="2"/>
    </row>
    <row r="495" spans="10:18" x14ac:dyDescent="0.35">
      <c r="J495" s="2">
        <v>490</v>
      </c>
      <c r="K495" s="295" t="s">
        <v>296</v>
      </c>
      <c r="L495" s="300" t="s">
        <v>296</v>
      </c>
      <c r="M495" s="2"/>
      <c r="N495" s="2"/>
      <c r="O495" s="2"/>
      <c r="P495" s="2"/>
      <c r="Q495" s="2"/>
      <c r="R495" s="2"/>
    </row>
    <row r="496" spans="10:18" x14ac:dyDescent="0.35">
      <c r="J496" s="2">
        <v>491</v>
      </c>
      <c r="K496" s="295" t="s">
        <v>296</v>
      </c>
      <c r="L496" s="300" t="s">
        <v>296</v>
      </c>
      <c r="M496" s="2"/>
      <c r="N496" s="2"/>
      <c r="O496" s="2"/>
      <c r="P496" s="2"/>
      <c r="Q496" s="2"/>
      <c r="R496" s="2"/>
    </row>
    <row r="497" spans="3:18" x14ac:dyDescent="0.35">
      <c r="J497" s="2">
        <v>492</v>
      </c>
      <c r="K497" s="295" t="s">
        <v>296</v>
      </c>
      <c r="L497" s="300" t="s">
        <v>296</v>
      </c>
      <c r="M497" s="2"/>
      <c r="N497" s="2"/>
      <c r="O497" s="2"/>
      <c r="P497" s="2"/>
      <c r="Q497" s="2"/>
      <c r="R497" s="2"/>
    </row>
    <row r="498" spans="3:18" x14ac:dyDescent="0.35">
      <c r="J498" s="2">
        <v>493</v>
      </c>
      <c r="K498" s="295" t="s">
        <v>296</v>
      </c>
      <c r="L498" s="300" t="s">
        <v>296</v>
      </c>
      <c r="M498" s="2"/>
      <c r="N498" s="2"/>
      <c r="O498" s="2"/>
      <c r="P498" s="2"/>
      <c r="Q498" s="2"/>
      <c r="R498" s="2"/>
    </row>
    <row r="499" spans="3:18" x14ac:dyDescent="0.35">
      <c r="J499" s="2">
        <v>494</v>
      </c>
      <c r="K499" s="295" t="s">
        <v>296</v>
      </c>
      <c r="L499" s="300" t="s">
        <v>296</v>
      </c>
      <c r="M499" s="2"/>
      <c r="N499" s="2"/>
      <c r="O499" s="2"/>
      <c r="P499" s="2"/>
      <c r="Q499" s="2"/>
      <c r="R499" s="2"/>
    </row>
    <row r="500" spans="3:18" x14ac:dyDescent="0.35">
      <c r="C500" s="272"/>
      <c r="D500" s="272"/>
      <c r="E500" s="272"/>
      <c r="F500" s="282"/>
      <c r="J500" s="2">
        <v>495</v>
      </c>
      <c r="K500" s="295" t="s">
        <v>296</v>
      </c>
      <c r="L500" s="300" t="s">
        <v>296</v>
      </c>
      <c r="M500" s="2"/>
      <c r="N500" s="2"/>
      <c r="O500" s="2"/>
      <c r="P500" s="2"/>
      <c r="Q500" s="2"/>
      <c r="R500" s="2"/>
    </row>
    <row r="501" spans="3:18" x14ac:dyDescent="0.35">
      <c r="C501" s="272"/>
      <c r="D501" s="272"/>
      <c r="E501" s="272"/>
      <c r="F501" s="282"/>
      <c r="J501" s="2">
        <v>496</v>
      </c>
      <c r="K501" s="295" t="s">
        <v>296</v>
      </c>
      <c r="L501" s="300" t="s">
        <v>296</v>
      </c>
      <c r="M501" s="2"/>
      <c r="N501" s="2"/>
      <c r="O501" s="2"/>
      <c r="P501" s="2"/>
      <c r="Q501" s="2"/>
      <c r="R501" s="2"/>
    </row>
    <row r="502" spans="3:18" x14ac:dyDescent="0.35">
      <c r="C502" s="272"/>
      <c r="D502" s="272"/>
      <c r="E502" s="272"/>
      <c r="F502" s="282"/>
      <c r="J502" s="2">
        <v>497</v>
      </c>
      <c r="K502" s="295" t="s">
        <v>296</v>
      </c>
      <c r="L502" s="300" t="s">
        <v>296</v>
      </c>
      <c r="M502" s="2"/>
      <c r="N502" s="2"/>
      <c r="O502" s="2"/>
      <c r="P502" s="2"/>
      <c r="Q502" s="2"/>
      <c r="R502" s="2"/>
    </row>
    <row r="503" spans="3:18" x14ac:dyDescent="0.35">
      <c r="J503" s="2">
        <v>498</v>
      </c>
      <c r="K503" s="295" t="s">
        <v>296</v>
      </c>
      <c r="L503" s="300" t="s">
        <v>296</v>
      </c>
      <c r="M503" s="2"/>
      <c r="N503" s="2"/>
      <c r="O503" s="2"/>
      <c r="P503" s="2"/>
      <c r="Q503" s="2"/>
      <c r="R503" s="2"/>
    </row>
    <row r="504" spans="3:18" x14ac:dyDescent="0.35">
      <c r="J504" s="2">
        <v>499</v>
      </c>
      <c r="K504" s="295" t="s">
        <v>296</v>
      </c>
      <c r="L504" s="300" t="s">
        <v>296</v>
      </c>
      <c r="M504" s="2"/>
      <c r="N504" s="2"/>
      <c r="O504" s="2"/>
      <c r="P504" s="2"/>
      <c r="Q504" s="2"/>
      <c r="R504" s="2"/>
    </row>
    <row r="505" spans="3:18" x14ac:dyDescent="0.35">
      <c r="J505" s="2">
        <v>500</v>
      </c>
      <c r="K505" s="295" t="s">
        <v>296</v>
      </c>
      <c r="L505" s="300" t="s">
        <v>296</v>
      </c>
      <c r="M505" s="2"/>
      <c r="N505" s="2"/>
      <c r="O505" s="2"/>
      <c r="P505" s="2"/>
      <c r="Q505" s="2"/>
      <c r="R505" s="2"/>
    </row>
    <row r="506" spans="3:18" x14ac:dyDescent="0.35">
      <c r="J506" s="2" t="s">
        <v>296</v>
      </c>
      <c r="K506" s="269" t="s">
        <v>296</v>
      </c>
      <c r="L506" s="269" t="s">
        <v>296</v>
      </c>
      <c r="M506" s="2"/>
      <c r="N506" s="2"/>
      <c r="O506" s="2"/>
      <c r="P506" s="2"/>
      <c r="Q506" s="2"/>
      <c r="R506" s="2"/>
    </row>
    <row r="507" spans="3:18" x14ac:dyDescent="0.35">
      <c r="M507" s="2"/>
      <c r="N507" s="2"/>
      <c r="O507" s="2"/>
      <c r="P507" s="2"/>
      <c r="Q507" s="2"/>
      <c r="R507" s="2"/>
    </row>
    <row r="508" spans="3:18" x14ac:dyDescent="0.35">
      <c r="M508" s="2"/>
      <c r="N508" s="2"/>
      <c r="O508" s="2"/>
      <c r="P508" s="2"/>
      <c r="Q508" s="2"/>
      <c r="R508" s="2"/>
    </row>
    <row r="509" spans="3:18" x14ac:dyDescent="0.35">
      <c r="M509" s="2"/>
      <c r="N509" s="2"/>
      <c r="O509" s="2"/>
      <c r="P509" s="2"/>
      <c r="Q509" s="2"/>
      <c r="R509" s="2"/>
    </row>
    <row r="510" spans="3:18" x14ac:dyDescent="0.35">
      <c r="M510" s="2"/>
      <c r="N510" s="2"/>
      <c r="O510" s="2"/>
      <c r="P510" s="2"/>
      <c r="Q510" s="2"/>
      <c r="R510" s="2"/>
    </row>
    <row r="511" spans="3:18" x14ac:dyDescent="0.35">
      <c r="M511" s="2"/>
      <c r="N511" s="2"/>
      <c r="O511" s="2"/>
      <c r="P511" s="2"/>
      <c r="Q511" s="2"/>
      <c r="R511" s="2"/>
    </row>
    <row r="512" spans="3:18" x14ac:dyDescent="0.35">
      <c r="M512" s="2"/>
      <c r="N512" s="2"/>
      <c r="O512" s="2"/>
      <c r="P512" s="2"/>
      <c r="Q512" s="2"/>
      <c r="R512" s="2"/>
    </row>
    <row r="513" spans="13:18" x14ac:dyDescent="0.35">
      <c r="M513" s="2"/>
      <c r="N513" s="2"/>
      <c r="O513" s="2"/>
      <c r="P513" s="2"/>
      <c r="Q513" s="2"/>
      <c r="R513" s="2"/>
    </row>
    <row r="514" spans="13:18" x14ac:dyDescent="0.35">
      <c r="M514" s="2"/>
      <c r="N514" s="2"/>
      <c r="O514" s="2"/>
      <c r="P514" s="2"/>
      <c r="Q514" s="2"/>
      <c r="R514" s="2"/>
    </row>
    <row r="515" spans="13:18" x14ac:dyDescent="0.35">
      <c r="M515" s="2"/>
      <c r="N515" s="2"/>
      <c r="O515" s="2"/>
      <c r="P515" s="2"/>
      <c r="Q515" s="2"/>
      <c r="R515" s="2"/>
    </row>
    <row r="516" spans="13:18" x14ac:dyDescent="0.35">
      <c r="M516" s="2"/>
      <c r="N516" s="2"/>
      <c r="O516" s="2"/>
      <c r="P516" s="2"/>
      <c r="Q516" s="2"/>
      <c r="R516" s="2"/>
    </row>
    <row r="517" spans="13:18" x14ac:dyDescent="0.35">
      <c r="M517" s="2"/>
      <c r="N517" s="2"/>
      <c r="O517" s="2"/>
      <c r="P517" s="2"/>
      <c r="Q517" s="2"/>
      <c r="R517" s="2"/>
    </row>
    <row r="518" spans="13:18" x14ac:dyDescent="0.35">
      <c r="M518" s="2"/>
      <c r="N518" s="2"/>
      <c r="O518" s="2"/>
      <c r="P518" s="2"/>
      <c r="Q518" s="2"/>
      <c r="R518" s="2"/>
    </row>
    <row r="519" spans="13:18" x14ac:dyDescent="0.35">
      <c r="M519" s="2"/>
      <c r="N519" s="2"/>
      <c r="O519" s="2"/>
      <c r="P519" s="2"/>
      <c r="Q519" s="2"/>
      <c r="R519" s="2"/>
    </row>
    <row r="520" spans="13:18" x14ac:dyDescent="0.35">
      <c r="M520" s="2"/>
      <c r="N520" s="2"/>
      <c r="O520" s="2"/>
      <c r="P520" s="2"/>
      <c r="Q520" s="2"/>
      <c r="R520" s="2"/>
    </row>
    <row r="521" spans="13:18" x14ac:dyDescent="0.35">
      <c r="M521" s="2"/>
      <c r="N521" s="2"/>
      <c r="O521" s="2"/>
      <c r="P521" s="2"/>
      <c r="Q521" s="2"/>
      <c r="R521" s="2"/>
    </row>
    <row r="522" spans="13:18" x14ac:dyDescent="0.35">
      <c r="M522" s="2"/>
      <c r="N522" s="2"/>
      <c r="O522" s="2"/>
      <c r="P522" s="2"/>
      <c r="Q522" s="2"/>
      <c r="R522" s="2"/>
    </row>
    <row r="523" spans="13:18" x14ac:dyDescent="0.35">
      <c r="M523" s="2"/>
      <c r="N523" s="2"/>
      <c r="O523" s="2"/>
      <c r="P523" s="2"/>
      <c r="Q523" s="2"/>
      <c r="R523" s="2"/>
    </row>
    <row r="524" spans="13:18" x14ac:dyDescent="0.35">
      <c r="M524" s="2"/>
      <c r="N524" s="2"/>
      <c r="O524" s="2"/>
      <c r="P524" s="2"/>
      <c r="Q524" s="2"/>
      <c r="R524" s="2"/>
    </row>
    <row r="525" spans="13:18" x14ac:dyDescent="0.35">
      <c r="M525" s="2"/>
      <c r="N525" s="2"/>
      <c r="O525" s="2"/>
      <c r="P525" s="2"/>
      <c r="Q525" s="2"/>
      <c r="R525" s="2"/>
    </row>
    <row r="526" spans="13:18" x14ac:dyDescent="0.35">
      <c r="M526" s="2"/>
      <c r="N526" s="2"/>
      <c r="O526" s="2"/>
      <c r="P526" s="2"/>
      <c r="Q526" s="2"/>
      <c r="R526" s="2"/>
    </row>
    <row r="527" spans="13:18" x14ac:dyDescent="0.35">
      <c r="M527" s="2"/>
      <c r="N527" s="2"/>
      <c r="O527" s="2"/>
      <c r="P527" s="2"/>
      <c r="Q527" s="2"/>
      <c r="R527" s="2"/>
    </row>
    <row r="528" spans="13:18" x14ac:dyDescent="0.35">
      <c r="M528" s="2"/>
      <c r="N528" s="2"/>
      <c r="O528" s="2"/>
      <c r="P528" s="2"/>
      <c r="Q528" s="2"/>
      <c r="R528" s="2"/>
    </row>
    <row r="529" spans="13:18" x14ac:dyDescent="0.35">
      <c r="M529" s="2"/>
      <c r="N529" s="2"/>
      <c r="O529" s="2"/>
      <c r="P529" s="2"/>
      <c r="Q529" s="2"/>
      <c r="R529" s="2"/>
    </row>
    <row r="530" spans="13:18" x14ac:dyDescent="0.35">
      <c r="M530" s="2"/>
      <c r="N530" s="2"/>
      <c r="O530" s="2"/>
      <c r="P530" s="2"/>
      <c r="Q530" s="2"/>
      <c r="R530" s="2"/>
    </row>
    <row r="531" spans="13:18" x14ac:dyDescent="0.35">
      <c r="M531" s="2"/>
      <c r="N531" s="2"/>
      <c r="O531" s="2"/>
      <c r="P531" s="2"/>
      <c r="Q531" s="2"/>
      <c r="R531" s="2"/>
    </row>
    <row r="532" spans="13:18" x14ac:dyDescent="0.35">
      <c r="M532" s="2"/>
      <c r="N532" s="2"/>
      <c r="O532" s="2"/>
      <c r="P532" s="2"/>
      <c r="Q532" s="2"/>
      <c r="R532" s="2"/>
    </row>
    <row r="533" spans="13:18" x14ac:dyDescent="0.35">
      <c r="M533" s="2"/>
      <c r="N533" s="2"/>
      <c r="O533" s="2"/>
      <c r="P533" s="2"/>
      <c r="Q533" s="2"/>
      <c r="R533" s="2"/>
    </row>
    <row r="534" spans="13:18" x14ac:dyDescent="0.35">
      <c r="M534" s="2"/>
      <c r="N534" s="2"/>
      <c r="O534" s="2"/>
      <c r="P534" s="2"/>
      <c r="Q534" s="2"/>
      <c r="R534" s="2"/>
    </row>
  </sheetData>
  <sheetProtection password="CAC7" sheet="1" objects="1" scenarios="1" selectLockedCells="1"/>
  <mergeCells count="7">
    <mergeCell ref="W148:AA148"/>
    <mergeCell ref="AC148:AD148"/>
    <mergeCell ref="A1:G1"/>
    <mergeCell ref="W1:AA1"/>
    <mergeCell ref="AC1:AD1"/>
    <mergeCell ref="W73:AA73"/>
    <mergeCell ref="AC73:AD73"/>
  </mergeCells>
  <dataValidations count="2">
    <dataValidation type="list" allowBlank="1" showInputMessage="1" showErrorMessage="1" sqref="A4:A400" xr:uid="{00000000-0002-0000-0700-000000000000}">
      <formula1>$H$38:$H$57</formula1>
    </dataValidation>
    <dataValidation type="list" allowBlank="1" showInputMessage="1" showErrorMessage="1" sqref="B4:B400" xr:uid="{00000000-0002-0000-0700-000001000000}">
      <formula1>$H$28:$H$34</formula1>
    </dataValidation>
  </dataValidation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68" orientation="portrait" r:id="rId1"/>
  <headerFooter>
    <oddHeader>&amp;RNon-scorers Page &amp;P of &amp;N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2"/>
  <dimension ref="A1:Y287"/>
  <sheetViews>
    <sheetView topLeftCell="A13" zoomScale="80" zoomScaleNormal="80" workbookViewId="0">
      <pane ySplit="790" topLeftCell="A30" activePane="bottomLeft"/>
      <selection activeCell="B185" sqref="B185"/>
      <selection pane="bottomLeft" activeCell="B44" sqref="B44"/>
    </sheetView>
  </sheetViews>
  <sheetFormatPr defaultRowHeight="15.5" x14ac:dyDescent="0.35"/>
  <cols>
    <col min="1" max="1" width="16.26953125" style="233" customWidth="1"/>
    <col min="2" max="2" width="23.7265625" style="258" customWidth="1"/>
    <col min="3" max="3" width="5.26953125" style="258" hidden="1" customWidth="1"/>
    <col min="4" max="4" width="23.7265625" style="258" customWidth="1"/>
    <col min="5" max="5" width="5.7265625" style="258" hidden="1" customWidth="1"/>
    <col min="6" max="6" width="23.7265625" style="258" customWidth="1"/>
    <col min="7" max="7" width="5" style="258" hidden="1" customWidth="1"/>
    <col min="8" max="8" width="23.7265625" style="258" customWidth="1"/>
    <col min="9" max="9" width="6" style="258" hidden="1" customWidth="1"/>
    <col min="10" max="10" width="23.7265625" style="258" customWidth="1"/>
    <col min="11" max="11" width="4.7265625" style="258" hidden="1" customWidth="1"/>
    <col min="12" max="12" width="23.7265625" style="258" customWidth="1"/>
    <col min="13" max="13" width="5.26953125" style="258" hidden="1" customWidth="1"/>
    <col min="14" max="14" width="23.7265625" style="258" customWidth="1"/>
    <col min="15" max="15" width="2.81640625" hidden="1" customWidth="1"/>
    <col min="16" max="16" width="22.54296875" hidden="1" customWidth="1"/>
    <col min="17" max="17" width="3.26953125" hidden="1" customWidth="1"/>
    <col min="18" max="18" width="10.7265625" customWidth="1"/>
    <col min="19" max="19" width="17.81640625" customWidth="1"/>
  </cols>
  <sheetData>
    <row r="1" spans="1:25" ht="18.5" x14ac:dyDescent="0.45">
      <c r="A1" s="225"/>
      <c r="B1" s="234" t="s">
        <v>387</v>
      </c>
      <c r="C1" s="235"/>
      <c r="D1" s="236"/>
      <c r="E1" s="235"/>
      <c r="F1" s="235"/>
      <c r="G1" s="235"/>
      <c r="H1" s="235"/>
      <c r="I1" s="235"/>
      <c r="J1" s="235"/>
      <c r="K1" s="235"/>
      <c r="L1" s="235"/>
      <c r="M1" s="235"/>
      <c r="N1" s="235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x14ac:dyDescent="0.35">
      <c r="A2" s="224"/>
      <c r="B2" s="236"/>
      <c r="C2" s="236"/>
      <c r="D2" s="236"/>
      <c r="E2" s="235"/>
      <c r="F2" s="235"/>
      <c r="G2" s="235"/>
      <c r="H2" s="235"/>
      <c r="I2" s="235"/>
      <c r="J2" s="235"/>
      <c r="K2" s="235"/>
      <c r="L2" s="235"/>
      <c r="M2" s="235"/>
      <c r="N2" s="235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x14ac:dyDescent="0.35">
      <c r="A3" s="225"/>
      <c r="B3" s="237"/>
      <c r="C3" s="237"/>
      <c r="D3" s="238"/>
      <c r="E3" s="235"/>
      <c r="F3" s="235"/>
      <c r="G3" s="235"/>
      <c r="H3" s="235"/>
      <c r="I3" s="235"/>
      <c r="J3" s="235"/>
      <c r="K3" s="235"/>
      <c r="L3" s="235"/>
      <c r="M3" s="235"/>
      <c r="N3" s="235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idden="1" x14ac:dyDescent="0.35">
      <c r="A4" s="224"/>
      <c r="B4" s="235"/>
      <c r="C4" s="235"/>
      <c r="D4" s="235"/>
      <c r="E4" s="235"/>
      <c r="F4" s="235"/>
      <c r="G4" s="235"/>
      <c r="H4" s="235"/>
      <c r="I4" s="235"/>
      <c r="J4" s="235"/>
      <c r="K4" s="235"/>
      <c r="L4" s="235"/>
      <c r="M4" s="235"/>
      <c r="N4" s="235"/>
      <c r="O4" s="2"/>
      <c r="P4" s="2"/>
      <c r="Q4" s="2"/>
      <c r="R4" s="2"/>
      <c r="S4" s="64" t="s">
        <v>0</v>
      </c>
      <c r="T4" s="64" t="s">
        <v>49</v>
      </c>
      <c r="U4" s="64"/>
      <c r="V4" s="64" t="s">
        <v>50</v>
      </c>
      <c r="W4" s="65"/>
      <c r="X4" s="65"/>
      <c r="Y4" s="65"/>
    </row>
    <row r="5" spans="1:25" hidden="1" x14ac:dyDescent="0.35">
      <c r="A5" s="224"/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35"/>
      <c r="M5" s="235"/>
      <c r="N5" s="235"/>
      <c r="O5" s="2"/>
      <c r="P5" s="2"/>
      <c r="Q5" s="2"/>
      <c r="R5" s="2"/>
      <c r="S5" s="64" t="str">
        <f>Overallresults!$D3</f>
        <v>Q</v>
      </c>
      <c r="T5" s="66" t="str">
        <f>Overallresults!$C3</f>
        <v>St Albans</v>
      </c>
      <c r="U5" s="67"/>
      <c r="V5" s="64">
        <f>Overallresults!$D14</f>
        <v>6</v>
      </c>
      <c r="W5" s="65"/>
      <c r="X5" s="65">
        <v>2</v>
      </c>
      <c r="Y5" s="65">
        <v>3</v>
      </c>
    </row>
    <row r="6" spans="1:25" hidden="1" x14ac:dyDescent="0.35">
      <c r="A6" s="224"/>
      <c r="B6" s="235"/>
      <c r="C6" s="235"/>
      <c r="D6" s="235"/>
      <c r="E6" s="235"/>
      <c r="F6" s="235"/>
      <c r="G6" s="235"/>
      <c r="H6" s="235"/>
      <c r="I6" s="235"/>
      <c r="J6" s="235"/>
      <c r="K6" s="235"/>
      <c r="L6" s="235"/>
      <c r="M6" s="235"/>
      <c r="N6" s="235"/>
      <c r="O6" s="2"/>
      <c r="P6" s="2"/>
      <c r="Q6" s="2"/>
      <c r="R6" s="2"/>
      <c r="S6" s="64" t="str">
        <f>Overallresults!$D4</f>
        <v>W</v>
      </c>
      <c r="T6" s="67" t="str">
        <f>Overallresults!$C4</f>
        <v>Watford</v>
      </c>
      <c r="U6" s="67"/>
      <c r="V6" s="64">
        <f>Overallresults!$D15</f>
        <v>5</v>
      </c>
      <c r="W6" s="65"/>
      <c r="X6" s="65">
        <v>4</v>
      </c>
      <c r="Y6" s="65">
        <v>5</v>
      </c>
    </row>
    <row r="7" spans="1:25" hidden="1" x14ac:dyDescent="0.35">
      <c r="A7" s="224"/>
      <c r="B7" s="235"/>
      <c r="C7" s="235"/>
      <c r="D7" s="235"/>
      <c r="E7" s="235"/>
      <c r="F7" s="235"/>
      <c r="G7" s="235"/>
      <c r="H7" s="235"/>
      <c r="I7" s="235"/>
      <c r="J7" s="235"/>
      <c r="K7" s="235"/>
      <c r="L7" s="235"/>
      <c r="M7" s="235"/>
      <c r="N7" s="235"/>
      <c r="O7" s="2"/>
      <c r="P7" s="2"/>
      <c r="Q7" s="2"/>
      <c r="R7" s="2"/>
      <c r="S7" s="64" t="str">
        <f>Overallresults!$D5</f>
        <v>P</v>
      </c>
      <c r="T7" s="67" t="str">
        <f>Overallresults!$C5</f>
        <v>Herts Phoenix</v>
      </c>
      <c r="U7" s="67"/>
      <c r="V7" s="64">
        <f>Overallresults!$D16</f>
        <v>4</v>
      </c>
      <c r="W7" s="65"/>
      <c r="X7" s="65">
        <v>6</v>
      </c>
      <c r="Y7" s="65">
        <v>7</v>
      </c>
    </row>
    <row r="8" spans="1:25" hidden="1" x14ac:dyDescent="0.35">
      <c r="A8" s="224"/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"/>
      <c r="P8" s="2"/>
      <c r="Q8" s="2"/>
      <c r="R8" s="2"/>
      <c r="S8" s="64" t="str">
        <f>Overallresults!$D6</f>
        <v>D</v>
      </c>
      <c r="T8" s="67" t="str">
        <f>Overallresults!$C6</f>
        <v>Dacorum &amp; T</v>
      </c>
      <c r="U8" s="67"/>
      <c r="V8" s="64">
        <f>Overallresults!$D17</f>
        <v>3</v>
      </c>
      <c r="W8" s="65"/>
      <c r="X8" s="65">
        <v>8</v>
      </c>
      <c r="Y8" s="65">
        <v>9</v>
      </c>
    </row>
    <row r="9" spans="1:25" hidden="1" x14ac:dyDescent="0.35">
      <c r="A9" s="224"/>
      <c r="B9" s="235"/>
      <c r="C9" s="235"/>
      <c r="D9" s="235"/>
      <c r="E9" s="235"/>
      <c r="F9" s="235"/>
      <c r="G9" s="235"/>
      <c r="H9" s="235"/>
      <c r="I9" s="235"/>
      <c r="J9" s="235"/>
      <c r="K9" s="235"/>
      <c r="L9" s="235"/>
      <c r="M9" s="235"/>
      <c r="N9" s="235"/>
      <c r="O9" s="2"/>
      <c r="P9" s="2"/>
      <c r="Q9" s="2"/>
      <c r="R9" s="2"/>
      <c r="S9" s="64" t="str">
        <f>Overallresults!$D7</f>
        <v>G</v>
      </c>
      <c r="T9" s="67" t="str">
        <f>Overallresults!$C7</f>
        <v>Shaftesbury</v>
      </c>
      <c r="U9" s="67"/>
      <c r="V9" s="64">
        <f>Overallresults!$D18</f>
        <v>2</v>
      </c>
      <c r="W9" s="65"/>
      <c r="X9" s="65">
        <v>10</v>
      </c>
      <c r="Y9" s="65">
        <v>11</v>
      </c>
    </row>
    <row r="10" spans="1:25" hidden="1" x14ac:dyDescent="0.35">
      <c r="A10" s="224"/>
      <c r="B10" s="235"/>
      <c r="C10" s="235"/>
      <c r="D10" s="235"/>
      <c r="E10" s="235"/>
      <c r="F10" s="235"/>
      <c r="G10" s="235"/>
      <c r="H10" s="235"/>
      <c r="I10" s="235"/>
      <c r="J10" s="235"/>
      <c r="K10" s="235"/>
      <c r="L10" s="235"/>
      <c r="M10" s="235"/>
      <c r="N10" s="235"/>
      <c r="O10" s="2"/>
      <c r="P10" s="2"/>
      <c r="Q10" s="2"/>
      <c r="R10" s="2"/>
      <c r="S10" s="64" t="str">
        <f>Overallresults!$D8</f>
        <v>E</v>
      </c>
      <c r="T10" s="67" t="str">
        <f>Overallresults!$C8</f>
        <v>HAWCS/Enfield</v>
      </c>
      <c r="U10" s="67"/>
      <c r="V10" s="64">
        <f>Overallresults!$D19</f>
        <v>1</v>
      </c>
      <c r="W10" s="65"/>
      <c r="X10" s="65">
        <v>12</v>
      </c>
      <c r="Y10" s="65">
        <v>13</v>
      </c>
    </row>
    <row r="11" spans="1:25" hidden="1" x14ac:dyDescent="0.35">
      <c r="A11" s="224"/>
      <c r="B11" s="235"/>
      <c r="C11" s="235"/>
      <c r="D11" s="235"/>
      <c r="E11" s="235"/>
      <c r="F11" s="235"/>
      <c r="G11" s="235"/>
      <c r="H11" s="235"/>
      <c r="I11" s="235"/>
      <c r="J11" s="235"/>
      <c r="K11" s="235"/>
      <c r="L11" s="235"/>
      <c r="M11" s="235"/>
      <c r="N11" s="235"/>
      <c r="O11" s="2"/>
      <c r="P11" s="2"/>
      <c r="Q11" s="2"/>
      <c r="R11" s="2"/>
      <c r="S11" s="64" t="str">
        <f>Overallresults!$D9</f>
        <v>-</v>
      </c>
      <c r="T11" s="67" t="str">
        <f>Overallresults!$C9</f>
        <v>-</v>
      </c>
      <c r="U11" s="67"/>
      <c r="V11" s="64">
        <f>Overallresults!$D20</f>
        <v>0</v>
      </c>
      <c r="W11" s="65"/>
      <c r="X11" s="65">
        <v>14</v>
      </c>
      <c r="Y11" s="65">
        <v>15</v>
      </c>
    </row>
    <row r="12" spans="1:25" hidden="1" x14ac:dyDescent="0.35">
      <c r="A12" s="224"/>
      <c r="B12" s="235"/>
      <c r="C12" s="235"/>
      <c r="D12" s="235"/>
      <c r="E12" s="235"/>
      <c r="F12" s="235"/>
      <c r="G12" s="235"/>
      <c r="H12" s="235"/>
      <c r="I12" s="235"/>
      <c r="J12" s="235"/>
      <c r="K12" s="235"/>
      <c r="L12" s="235"/>
      <c r="M12" s="235"/>
      <c r="N12" s="235"/>
      <c r="O12" s="2"/>
      <c r="P12" s="2"/>
      <c r="Q12" s="2"/>
      <c r="R12" s="2"/>
      <c r="S12" s="64" t="str">
        <f>Overallresults!$D10</f>
        <v>blank</v>
      </c>
      <c r="T12" s="67" t="str">
        <f>Overallresults!$C10</f>
        <v>blank</v>
      </c>
      <c r="U12" s="67"/>
      <c r="V12" s="64">
        <f>Overallresults!$D21</f>
        <v>0</v>
      </c>
      <c r="W12" s="65"/>
      <c r="X12" s="65">
        <v>16</v>
      </c>
      <c r="Y12" s="65">
        <v>17</v>
      </c>
    </row>
    <row r="13" spans="1:25" s="136" customFormat="1" ht="18.5" x14ac:dyDescent="0.45">
      <c r="A13" s="224"/>
      <c r="B13" s="239" t="str">
        <f>$S$5</f>
        <v>Q</v>
      </c>
      <c r="C13" s="239"/>
      <c r="D13" s="239" t="str">
        <f>$S$6</f>
        <v>W</v>
      </c>
      <c r="E13" s="239"/>
      <c r="F13" s="239" t="str">
        <f>$S$7</f>
        <v>P</v>
      </c>
      <c r="G13" s="239"/>
      <c r="H13" s="239" t="str">
        <f>$S$8</f>
        <v>D</v>
      </c>
      <c r="I13" s="239"/>
      <c r="J13" s="239" t="str">
        <f>$S$9</f>
        <v>G</v>
      </c>
      <c r="K13" s="239"/>
      <c r="L13" s="239" t="str">
        <f>$S$10</f>
        <v>E</v>
      </c>
      <c r="M13" s="239"/>
      <c r="N13" s="239" t="str">
        <f>$S11</f>
        <v>-</v>
      </c>
      <c r="O13" s="137"/>
      <c r="P13" s="137"/>
      <c r="Q13" s="137"/>
      <c r="R13" s="137"/>
      <c r="S13" s="137"/>
      <c r="T13" s="137"/>
      <c r="U13" s="137"/>
      <c r="V13" s="137"/>
      <c r="W13" s="137"/>
      <c r="X13" s="137"/>
      <c r="Y13" s="137"/>
    </row>
    <row r="14" spans="1:25" ht="18" x14ac:dyDescent="0.4">
      <c r="A14" s="226"/>
      <c r="B14" s="240" t="str">
        <f>$T$5</f>
        <v>St Albans</v>
      </c>
      <c r="C14" s="240"/>
      <c r="D14" s="240" t="str">
        <f>$T$6</f>
        <v>Watford</v>
      </c>
      <c r="E14" s="240"/>
      <c r="F14" s="240" t="str">
        <f>$T$7</f>
        <v>Herts Phoenix</v>
      </c>
      <c r="G14" s="240"/>
      <c r="H14" s="240" t="str">
        <f>$T$8</f>
        <v>Dacorum &amp; T</v>
      </c>
      <c r="I14" s="240"/>
      <c r="J14" s="240" t="str">
        <f>$T$9</f>
        <v>Shaftesbury</v>
      </c>
      <c r="K14" s="240"/>
      <c r="L14" s="240" t="str">
        <f>$T$10</f>
        <v>HAWCS/Enfield</v>
      </c>
      <c r="M14" s="240"/>
      <c r="N14" s="240" t="str">
        <f>$T$11</f>
        <v>-</v>
      </c>
      <c r="O14" s="7"/>
      <c r="P14" s="1"/>
      <c r="Q14" s="7"/>
      <c r="R14" s="2"/>
      <c r="S14" s="2"/>
      <c r="T14" s="2"/>
      <c r="U14" s="2"/>
      <c r="V14" s="2"/>
      <c r="W14" s="2"/>
      <c r="X14" s="2"/>
      <c r="Y14" s="2"/>
    </row>
    <row r="15" spans="1:25" x14ac:dyDescent="0.35">
      <c r="A15" s="227" t="s">
        <v>17</v>
      </c>
      <c r="B15" s="241" t="str">
        <f>$T$5</f>
        <v>St Albans</v>
      </c>
      <c r="C15" s="241"/>
      <c r="D15" s="241" t="str">
        <f>$T$6</f>
        <v>Watford</v>
      </c>
      <c r="E15" s="241"/>
      <c r="F15" s="241" t="str">
        <f>$T$7</f>
        <v>Herts Phoenix</v>
      </c>
      <c r="G15" s="241"/>
      <c r="H15" s="241" t="str">
        <f>$T$8</f>
        <v>Dacorum &amp; T</v>
      </c>
      <c r="I15" s="241"/>
      <c r="J15" s="241" t="str">
        <f>$T$9</f>
        <v>Shaftesbury</v>
      </c>
      <c r="K15" s="241"/>
      <c r="L15" s="241" t="str">
        <f>$T$10</f>
        <v>HAWCS/Enfield</v>
      </c>
      <c r="M15" s="241"/>
      <c r="N15" s="241" t="str">
        <f>$T$11</f>
        <v>-</v>
      </c>
      <c r="O15" s="4"/>
      <c r="P15" s="3" t="str">
        <f>$T$12</f>
        <v>blank</v>
      </c>
      <c r="Q15" s="4"/>
      <c r="R15" s="2"/>
      <c r="S15" s="227" t="s">
        <v>17</v>
      </c>
      <c r="T15" s="2"/>
      <c r="U15" s="2"/>
      <c r="V15" s="2"/>
      <c r="W15" s="2"/>
      <c r="X15" s="2"/>
      <c r="Y15" s="2"/>
    </row>
    <row r="16" spans="1:25" x14ac:dyDescent="0.35">
      <c r="A16" s="226" t="s">
        <v>2</v>
      </c>
      <c r="B16" s="242" t="s">
        <v>472</v>
      </c>
      <c r="C16" s="242" t="s">
        <v>296</v>
      </c>
      <c r="D16" s="242" t="s">
        <v>533</v>
      </c>
      <c r="E16" s="242" t="s">
        <v>296</v>
      </c>
      <c r="F16" s="242" t="s">
        <v>575</v>
      </c>
      <c r="G16" s="242" t="s">
        <v>296</v>
      </c>
      <c r="H16" s="242" t="s">
        <v>650</v>
      </c>
      <c r="I16" s="242" t="s">
        <v>296</v>
      </c>
      <c r="J16" s="242" t="s">
        <v>730</v>
      </c>
      <c r="K16" s="242" t="s">
        <v>296</v>
      </c>
      <c r="L16" s="242" t="s">
        <v>1024</v>
      </c>
      <c r="M16" s="242" t="s">
        <v>296</v>
      </c>
      <c r="N16" s="242" t="s">
        <v>296</v>
      </c>
      <c r="O16" s="213"/>
      <c r="P16" s="212" t="s">
        <v>6</v>
      </c>
      <c r="Q16" s="213"/>
      <c r="R16" s="2" t="s">
        <v>53</v>
      </c>
      <c r="S16" s="226" t="s">
        <v>2</v>
      </c>
      <c r="T16" s="2"/>
      <c r="U16" s="2"/>
      <c r="V16" s="2"/>
      <c r="W16" s="2"/>
      <c r="X16" s="2"/>
      <c r="Y16" s="2"/>
    </row>
    <row r="17" spans="1:25" x14ac:dyDescent="0.35">
      <c r="A17" s="226" t="s">
        <v>3</v>
      </c>
      <c r="B17" s="242" t="s">
        <v>1032</v>
      </c>
      <c r="C17" s="242" t="s">
        <v>296</v>
      </c>
      <c r="D17" s="242" t="s">
        <v>534</v>
      </c>
      <c r="E17" s="242" t="s">
        <v>296</v>
      </c>
      <c r="F17" s="242" t="s">
        <v>575</v>
      </c>
      <c r="G17" s="242" t="s">
        <v>296</v>
      </c>
      <c r="H17" s="242" t="s">
        <v>651</v>
      </c>
      <c r="I17" s="242" t="s">
        <v>296</v>
      </c>
      <c r="J17" s="242" t="s">
        <v>730</v>
      </c>
      <c r="K17" s="242" t="s">
        <v>296</v>
      </c>
      <c r="L17" s="242"/>
      <c r="M17" s="242" t="s">
        <v>296</v>
      </c>
      <c r="N17" s="242" t="s">
        <v>296</v>
      </c>
      <c r="O17" s="213"/>
      <c r="P17" s="212" t="s">
        <v>6</v>
      </c>
      <c r="Q17" s="213"/>
      <c r="R17" s="2"/>
      <c r="S17" s="226" t="s">
        <v>3</v>
      </c>
      <c r="T17" s="2"/>
      <c r="U17" s="2"/>
      <c r="V17" s="2"/>
      <c r="W17" s="2"/>
      <c r="X17" s="2"/>
      <c r="Y17" s="2"/>
    </row>
    <row r="18" spans="1:25" x14ac:dyDescent="0.35">
      <c r="A18" s="226" t="s">
        <v>4</v>
      </c>
      <c r="B18" s="242" t="s">
        <v>1033</v>
      </c>
      <c r="C18" s="242" t="s">
        <v>296</v>
      </c>
      <c r="D18" s="242" t="s">
        <v>296</v>
      </c>
      <c r="E18" s="242" t="s">
        <v>296</v>
      </c>
      <c r="F18" s="242" t="s">
        <v>578</v>
      </c>
      <c r="G18" s="242" t="s">
        <v>296</v>
      </c>
      <c r="H18" s="242" t="s">
        <v>652</v>
      </c>
      <c r="I18" s="242" t="s">
        <v>296</v>
      </c>
      <c r="J18" s="242" t="s">
        <v>732</v>
      </c>
      <c r="K18" s="242" t="s">
        <v>296</v>
      </c>
      <c r="L18" s="242" t="s">
        <v>793</v>
      </c>
      <c r="M18" s="242" t="s">
        <v>296</v>
      </c>
      <c r="N18" s="242" t="s">
        <v>296</v>
      </c>
      <c r="O18" s="213"/>
      <c r="P18" s="212" t="s">
        <v>6</v>
      </c>
      <c r="Q18" s="213"/>
      <c r="R18" s="2"/>
      <c r="S18" s="226" t="s">
        <v>4</v>
      </c>
      <c r="T18" s="2"/>
      <c r="U18" s="2"/>
      <c r="V18" s="2"/>
      <c r="W18" s="2"/>
      <c r="X18" s="2"/>
      <c r="Y18" s="2"/>
    </row>
    <row r="19" spans="1:25" x14ac:dyDescent="0.35">
      <c r="A19" s="226" t="s">
        <v>5</v>
      </c>
      <c r="B19" s="242" t="s">
        <v>296</v>
      </c>
      <c r="C19" s="242" t="s">
        <v>296</v>
      </c>
      <c r="D19" s="242" t="s">
        <v>917</v>
      </c>
      <c r="E19" s="242" t="s">
        <v>296</v>
      </c>
      <c r="F19" s="242" t="s">
        <v>576</v>
      </c>
      <c r="G19" s="242" t="s">
        <v>296</v>
      </c>
      <c r="H19" s="242" t="s">
        <v>1014</v>
      </c>
      <c r="I19" s="242" t="s">
        <v>296</v>
      </c>
      <c r="J19" s="242" t="s">
        <v>722</v>
      </c>
      <c r="K19" s="242" t="s">
        <v>296</v>
      </c>
      <c r="L19" s="242" t="s">
        <v>296</v>
      </c>
      <c r="M19" s="242" t="s">
        <v>296</v>
      </c>
      <c r="N19" s="242" t="s">
        <v>296</v>
      </c>
      <c r="O19" s="213"/>
      <c r="P19" s="212" t="s">
        <v>6</v>
      </c>
      <c r="Q19" s="213"/>
      <c r="R19" s="2"/>
      <c r="S19" s="226" t="s">
        <v>5</v>
      </c>
      <c r="T19" s="2"/>
      <c r="U19" s="2"/>
      <c r="V19" s="2"/>
      <c r="W19" s="2"/>
      <c r="X19" s="2"/>
      <c r="Y19" s="2"/>
    </row>
    <row r="20" spans="1:25" x14ac:dyDescent="0.35">
      <c r="A20" s="226" t="s">
        <v>56</v>
      </c>
      <c r="B20" s="242" t="s">
        <v>470</v>
      </c>
      <c r="C20" s="242" t="s">
        <v>296</v>
      </c>
      <c r="D20" s="242" t="s">
        <v>535</v>
      </c>
      <c r="E20" s="242" t="s">
        <v>296</v>
      </c>
      <c r="F20" s="242" t="s">
        <v>577</v>
      </c>
      <c r="G20" s="242" t="s">
        <v>296</v>
      </c>
      <c r="H20" s="242" t="s">
        <v>653</v>
      </c>
      <c r="I20" s="242" t="s">
        <v>296</v>
      </c>
      <c r="J20" s="242" t="s">
        <v>723</v>
      </c>
      <c r="K20" s="242" t="s">
        <v>296</v>
      </c>
      <c r="L20" s="242" t="s">
        <v>296</v>
      </c>
      <c r="M20" s="242" t="s">
        <v>296</v>
      </c>
      <c r="N20" s="242" t="s">
        <v>296</v>
      </c>
      <c r="O20" s="213"/>
      <c r="P20" s="212" t="s">
        <v>6</v>
      </c>
      <c r="Q20" s="213"/>
      <c r="R20" s="2"/>
      <c r="S20" s="226" t="s">
        <v>56</v>
      </c>
      <c r="T20" s="2"/>
      <c r="U20" s="2"/>
      <c r="V20" s="2"/>
      <c r="W20" s="2"/>
      <c r="X20" s="2"/>
      <c r="Y20" s="2"/>
    </row>
    <row r="21" spans="1:25" x14ac:dyDescent="0.35">
      <c r="A21" s="224" t="s">
        <v>18</v>
      </c>
      <c r="B21" s="242" t="s">
        <v>296</v>
      </c>
      <c r="C21" s="242" t="s">
        <v>296</v>
      </c>
      <c r="D21" s="242" t="s">
        <v>296</v>
      </c>
      <c r="E21" s="242" t="s">
        <v>296</v>
      </c>
      <c r="F21" s="242" t="s">
        <v>296</v>
      </c>
      <c r="G21" s="242" t="s">
        <v>296</v>
      </c>
      <c r="H21" s="242" t="s">
        <v>296</v>
      </c>
      <c r="I21" s="242" t="s">
        <v>296</v>
      </c>
      <c r="J21" s="242" t="s">
        <v>724</v>
      </c>
      <c r="K21" s="242" t="s">
        <v>296</v>
      </c>
      <c r="L21" s="242" t="s">
        <v>296</v>
      </c>
      <c r="M21" s="242" t="s">
        <v>296</v>
      </c>
      <c r="N21" s="242" t="s">
        <v>296</v>
      </c>
      <c r="O21" s="213"/>
      <c r="P21" s="212" t="s">
        <v>6</v>
      </c>
      <c r="Q21" s="213"/>
      <c r="R21" s="2"/>
      <c r="S21" s="224" t="s">
        <v>18</v>
      </c>
      <c r="T21" s="2"/>
      <c r="U21" s="2"/>
      <c r="V21" s="2"/>
      <c r="W21" s="2"/>
      <c r="X21" s="2"/>
      <c r="Y21" s="2"/>
    </row>
    <row r="22" spans="1:25" x14ac:dyDescent="0.35">
      <c r="A22" s="224" t="s">
        <v>272</v>
      </c>
      <c r="B22" s="242" t="s">
        <v>296</v>
      </c>
      <c r="C22" s="242" t="s">
        <v>296</v>
      </c>
      <c r="D22" s="242" t="s">
        <v>296</v>
      </c>
      <c r="E22" s="242" t="s">
        <v>296</v>
      </c>
      <c r="F22" s="242" t="s">
        <v>296</v>
      </c>
      <c r="G22" s="242" t="s">
        <v>296</v>
      </c>
      <c r="H22" s="242" t="s">
        <v>296</v>
      </c>
      <c r="I22" s="242" t="s">
        <v>296</v>
      </c>
      <c r="J22" s="242" t="s">
        <v>725</v>
      </c>
      <c r="K22" s="242" t="s">
        <v>296</v>
      </c>
      <c r="L22" s="242" t="s">
        <v>794</v>
      </c>
      <c r="M22" s="242" t="s">
        <v>296</v>
      </c>
      <c r="N22" s="242" t="s">
        <v>296</v>
      </c>
      <c r="O22" s="213"/>
      <c r="P22" s="212" t="s">
        <v>6</v>
      </c>
      <c r="Q22" s="213"/>
      <c r="R22" s="2"/>
      <c r="S22" s="224" t="s">
        <v>272</v>
      </c>
      <c r="T22" s="2"/>
      <c r="U22" s="2"/>
      <c r="V22" s="2"/>
      <c r="W22" s="2"/>
      <c r="X22" s="2"/>
      <c r="Y22" s="2"/>
    </row>
    <row r="23" spans="1:25" x14ac:dyDescent="0.35">
      <c r="A23" s="224" t="s">
        <v>7</v>
      </c>
      <c r="B23" s="242" t="s">
        <v>296</v>
      </c>
      <c r="C23" s="242" t="s">
        <v>296</v>
      </c>
      <c r="D23" s="242" t="s">
        <v>296</v>
      </c>
      <c r="E23" s="242" t="s">
        <v>296</v>
      </c>
      <c r="F23" s="242" t="s">
        <v>296</v>
      </c>
      <c r="G23" s="242" t="s">
        <v>296</v>
      </c>
      <c r="H23" s="242" t="s">
        <v>654</v>
      </c>
      <c r="I23" s="242" t="s">
        <v>296</v>
      </c>
      <c r="J23" s="242" t="s">
        <v>721</v>
      </c>
      <c r="K23" s="242" t="s">
        <v>296</v>
      </c>
      <c r="L23" s="242" t="s">
        <v>296</v>
      </c>
      <c r="M23" s="242" t="s">
        <v>296</v>
      </c>
      <c r="N23" s="242" t="s">
        <v>296</v>
      </c>
      <c r="O23" s="213"/>
      <c r="P23" s="212" t="s">
        <v>6</v>
      </c>
      <c r="Q23" s="213"/>
      <c r="R23" s="2"/>
      <c r="S23" s="224" t="s">
        <v>7</v>
      </c>
      <c r="T23" s="2"/>
      <c r="U23" s="2"/>
      <c r="V23" s="2"/>
      <c r="W23" s="2"/>
      <c r="X23" s="2"/>
      <c r="Y23" s="2"/>
    </row>
    <row r="24" spans="1:25" x14ac:dyDescent="0.35">
      <c r="A24" s="224" t="s">
        <v>8</v>
      </c>
      <c r="B24" s="242" t="s">
        <v>471</v>
      </c>
      <c r="C24" s="242" t="s">
        <v>296</v>
      </c>
      <c r="D24" s="242" t="s">
        <v>536</v>
      </c>
      <c r="E24" s="242" t="s">
        <v>296</v>
      </c>
      <c r="F24" s="242" t="s">
        <v>575</v>
      </c>
      <c r="G24" s="242" t="s">
        <v>296</v>
      </c>
      <c r="H24" s="242" t="s">
        <v>1014</v>
      </c>
      <c r="I24" s="242" t="s">
        <v>296</v>
      </c>
      <c r="J24" s="242" t="s">
        <v>724</v>
      </c>
      <c r="K24" s="242" t="s">
        <v>296</v>
      </c>
      <c r="L24" s="242" t="s">
        <v>795</v>
      </c>
      <c r="M24" s="242" t="s">
        <v>296</v>
      </c>
      <c r="N24" s="242" t="s">
        <v>296</v>
      </c>
      <c r="O24" s="213"/>
      <c r="P24" s="212" t="s">
        <v>6</v>
      </c>
      <c r="Q24" s="213"/>
      <c r="R24" s="2"/>
      <c r="S24" s="224" t="s">
        <v>8</v>
      </c>
      <c r="T24" s="2"/>
      <c r="U24" s="2"/>
      <c r="V24" s="2"/>
      <c r="W24" s="2"/>
      <c r="X24" s="2"/>
      <c r="Y24" s="2"/>
    </row>
    <row r="25" spans="1:25" x14ac:dyDescent="0.35">
      <c r="A25" s="224" t="s">
        <v>9</v>
      </c>
      <c r="B25" s="242" t="s">
        <v>471</v>
      </c>
      <c r="C25" s="242" t="s">
        <v>296</v>
      </c>
      <c r="D25" s="242" t="s">
        <v>533</v>
      </c>
      <c r="E25" s="242" t="s">
        <v>296</v>
      </c>
      <c r="F25" s="242" t="s">
        <v>296</v>
      </c>
      <c r="G25" s="242" t="s">
        <v>296</v>
      </c>
      <c r="H25" s="242" t="s">
        <v>1014</v>
      </c>
      <c r="I25" s="242" t="s">
        <v>296</v>
      </c>
      <c r="J25" s="242" t="s">
        <v>726</v>
      </c>
      <c r="K25" s="242" t="s">
        <v>296</v>
      </c>
      <c r="L25" s="242" t="s">
        <v>296</v>
      </c>
      <c r="M25" s="242" t="s">
        <v>296</v>
      </c>
      <c r="N25" s="242" t="s">
        <v>296</v>
      </c>
      <c r="O25" s="213"/>
      <c r="P25" s="212" t="s">
        <v>6</v>
      </c>
      <c r="Q25" s="213"/>
      <c r="R25" s="2"/>
      <c r="S25" s="224" t="s">
        <v>9</v>
      </c>
      <c r="T25" s="2"/>
      <c r="U25" s="2"/>
      <c r="V25" s="2"/>
      <c r="W25" s="2"/>
      <c r="X25" s="2"/>
      <c r="Y25" s="2"/>
    </row>
    <row r="26" spans="1:25" x14ac:dyDescent="0.35">
      <c r="A26" s="224" t="s">
        <v>10</v>
      </c>
      <c r="B26" s="242" t="s">
        <v>296</v>
      </c>
      <c r="C26" s="242" t="s">
        <v>296</v>
      </c>
      <c r="D26" s="242" t="s">
        <v>296</v>
      </c>
      <c r="E26" s="242" t="s">
        <v>296</v>
      </c>
      <c r="F26" s="242" t="s">
        <v>296</v>
      </c>
      <c r="G26" s="242" t="s">
        <v>296</v>
      </c>
      <c r="H26" s="242" t="s">
        <v>655</v>
      </c>
      <c r="I26" s="242" t="s">
        <v>296</v>
      </c>
      <c r="J26" s="242" t="s">
        <v>727</v>
      </c>
      <c r="K26" s="242" t="s">
        <v>296</v>
      </c>
      <c r="L26" s="242" t="s">
        <v>296</v>
      </c>
      <c r="M26" s="242" t="s">
        <v>296</v>
      </c>
      <c r="N26" s="242" t="s">
        <v>296</v>
      </c>
      <c r="O26" s="213"/>
      <c r="P26" s="212" t="s">
        <v>6</v>
      </c>
      <c r="Q26" s="213"/>
      <c r="R26" s="2"/>
      <c r="S26" s="224" t="s">
        <v>10</v>
      </c>
      <c r="T26" s="2"/>
      <c r="U26" s="2"/>
      <c r="V26" s="2"/>
      <c r="W26" s="2"/>
      <c r="X26" s="2"/>
      <c r="Y26" s="2"/>
    </row>
    <row r="27" spans="1:25" x14ac:dyDescent="0.35">
      <c r="A27" s="224" t="s">
        <v>11</v>
      </c>
      <c r="B27" s="242" t="s">
        <v>471</v>
      </c>
      <c r="C27" s="242" t="s">
        <v>296</v>
      </c>
      <c r="D27" s="242" t="s">
        <v>296</v>
      </c>
      <c r="E27" s="242" t="s">
        <v>296</v>
      </c>
      <c r="F27" s="242" t="s">
        <v>296</v>
      </c>
      <c r="G27" s="242" t="s">
        <v>296</v>
      </c>
      <c r="H27" s="242" t="s">
        <v>655</v>
      </c>
      <c r="I27" s="242" t="s">
        <v>296</v>
      </c>
      <c r="J27" s="242" t="s">
        <v>728</v>
      </c>
      <c r="K27" s="242" t="s">
        <v>296</v>
      </c>
      <c r="L27" s="242" t="s">
        <v>296</v>
      </c>
      <c r="M27" s="242" t="s">
        <v>296</v>
      </c>
      <c r="N27" s="242" t="s">
        <v>296</v>
      </c>
      <c r="O27" s="213"/>
      <c r="P27" s="212" t="s">
        <v>6</v>
      </c>
      <c r="Q27" s="213"/>
      <c r="R27" s="2"/>
      <c r="S27" s="224" t="s">
        <v>11</v>
      </c>
      <c r="T27" s="2"/>
      <c r="U27" s="2"/>
      <c r="V27" s="2"/>
      <c r="W27" s="2"/>
      <c r="X27" s="2"/>
      <c r="Y27" s="2"/>
    </row>
    <row r="28" spans="1:25" x14ac:dyDescent="0.35">
      <c r="A28" s="224" t="s">
        <v>12</v>
      </c>
      <c r="B28" s="242" t="s">
        <v>296</v>
      </c>
      <c r="C28" s="242" t="s">
        <v>296</v>
      </c>
      <c r="D28" s="242" t="s">
        <v>296</v>
      </c>
      <c r="E28" s="242" t="s">
        <v>296</v>
      </c>
      <c r="F28" s="242" t="s">
        <v>296</v>
      </c>
      <c r="G28" s="242" t="s">
        <v>296</v>
      </c>
      <c r="H28" s="242" t="s">
        <v>655</v>
      </c>
      <c r="I28" s="242" t="s">
        <v>296</v>
      </c>
      <c r="J28" s="242" t="s">
        <v>729</v>
      </c>
      <c r="K28" s="242" t="s">
        <v>296</v>
      </c>
      <c r="L28" s="242" t="s">
        <v>296</v>
      </c>
      <c r="M28" s="242" t="s">
        <v>296</v>
      </c>
      <c r="N28" s="242" t="s">
        <v>296</v>
      </c>
      <c r="O28" s="213"/>
      <c r="P28" s="212" t="s">
        <v>6</v>
      </c>
      <c r="Q28" s="213"/>
      <c r="R28" s="2"/>
      <c r="S28" s="224" t="s">
        <v>12</v>
      </c>
      <c r="T28" s="2"/>
      <c r="U28" s="2"/>
      <c r="V28" s="2"/>
      <c r="W28" s="2"/>
      <c r="X28" s="2"/>
      <c r="Y28" s="2"/>
    </row>
    <row r="29" spans="1:25" x14ac:dyDescent="0.35">
      <c r="A29" s="224" t="s">
        <v>13</v>
      </c>
      <c r="B29" s="242" t="s">
        <v>296</v>
      </c>
      <c r="C29" s="242" t="s">
        <v>296</v>
      </c>
      <c r="D29" s="242" t="s">
        <v>296</v>
      </c>
      <c r="E29" s="242" t="s">
        <v>296</v>
      </c>
      <c r="F29" s="242" t="s">
        <v>296</v>
      </c>
      <c r="G29" s="242" t="s">
        <v>296</v>
      </c>
      <c r="H29" s="242" t="s">
        <v>656</v>
      </c>
      <c r="I29" s="242" t="s">
        <v>296</v>
      </c>
      <c r="J29" s="242" t="s">
        <v>296</v>
      </c>
      <c r="K29" s="242" t="s">
        <v>296</v>
      </c>
      <c r="L29" s="242" t="s">
        <v>296</v>
      </c>
      <c r="M29" s="242" t="s">
        <v>296</v>
      </c>
      <c r="N29" s="242" t="s">
        <v>296</v>
      </c>
      <c r="O29" s="213"/>
      <c r="P29" s="212" t="s">
        <v>6</v>
      </c>
      <c r="Q29" s="213"/>
      <c r="R29" s="2"/>
      <c r="S29" s="224" t="s">
        <v>13</v>
      </c>
      <c r="T29" s="2"/>
      <c r="U29" s="2"/>
      <c r="V29" s="2"/>
      <c r="W29" s="2"/>
      <c r="X29" s="2"/>
      <c r="Y29" s="2"/>
    </row>
    <row r="30" spans="1:25" x14ac:dyDescent="0.35">
      <c r="A30" s="224" t="s">
        <v>14</v>
      </c>
      <c r="B30" s="243" t="str">
        <f>$T$5</f>
        <v>St Albans</v>
      </c>
      <c r="C30" s="243"/>
      <c r="D30" s="243" t="str">
        <f>$T$6</f>
        <v>Watford</v>
      </c>
      <c r="E30" s="243"/>
      <c r="F30" s="243" t="str">
        <f>$T$7</f>
        <v>Herts Phoenix</v>
      </c>
      <c r="G30" s="243"/>
      <c r="H30" s="243" t="str">
        <f>$T$8</f>
        <v>Dacorum &amp; T</v>
      </c>
      <c r="I30" s="243"/>
      <c r="J30" s="243" t="str">
        <f>$T$9</f>
        <v>Shaftesbury</v>
      </c>
      <c r="K30" s="243"/>
      <c r="L30" s="243" t="str">
        <f>$T$10</f>
        <v>HAWCS/Enfield</v>
      </c>
      <c r="M30" s="243"/>
      <c r="N30" s="243" t="str">
        <f>$T$11</f>
        <v>-</v>
      </c>
      <c r="O30" s="4"/>
      <c r="P30" s="3" t="str">
        <f>$T$12</f>
        <v>blank</v>
      </c>
      <c r="Q30" s="7"/>
      <c r="R30" s="2"/>
      <c r="S30" s="224" t="s">
        <v>14</v>
      </c>
      <c r="T30" s="2"/>
      <c r="U30" s="2"/>
      <c r="V30" s="2"/>
      <c r="W30" s="2"/>
      <c r="X30" s="2"/>
      <c r="Y30" s="2"/>
    </row>
    <row r="31" spans="1:25" x14ac:dyDescent="0.35">
      <c r="A31" s="224"/>
      <c r="B31" s="241" t="s">
        <v>15</v>
      </c>
      <c r="C31" s="236"/>
      <c r="D31" s="241" t="s">
        <v>15</v>
      </c>
      <c r="E31" s="236"/>
      <c r="F31" s="241" t="s">
        <v>15</v>
      </c>
      <c r="G31" s="236"/>
      <c r="H31" s="241" t="s">
        <v>15</v>
      </c>
      <c r="I31" s="236"/>
      <c r="J31" s="241" t="s">
        <v>15</v>
      </c>
      <c r="K31" s="236"/>
      <c r="L31" s="241" t="s">
        <v>15</v>
      </c>
      <c r="M31" s="236"/>
      <c r="N31" s="241" t="s">
        <v>15</v>
      </c>
      <c r="O31" s="7"/>
      <c r="P31" s="3" t="s">
        <v>15</v>
      </c>
      <c r="Q31" s="7"/>
      <c r="R31" s="2" t="s">
        <v>54</v>
      </c>
      <c r="S31" s="224"/>
      <c r="T31" s="2"/>
      <c r="U31" s="2"/>
      <c r="V31" s="2"/>
      <c r="W31" s="2"/>
      <c r="X31" s="2"/>
      <c r="Y31" s="2"/>
    </row>
    <row r="32" spans="1:25" x14ac:dyDescent="0.35">
      <c r="A32" s="226" t="s">
        <v>2</v>
      </c>
      <c r="B32" s="242" t="s">
        <v>296</v>
      </c>
      <c r="C32" s="242" t="s">
        <v>296</v>
      </c>
      <c r="D32" s="242" t="s">
        <v>534</v>
      </c>
      <c r="E32" s="242" t="s">
        <v>296</v>
      </c>
      <c r="F32" s="242" t="s">
        <v>296</v>
      </c>
      <c r="G32" s="242" t="s">
        <v>296</v>
      </c>
      <c r="H32" s="242" t="s">
        <v>671</v>
      </c>
      <c r="I32" s="242" t="s">
        <v>296</v>
      </c>
      <c r="J32" s="242" t="s">
        <v>729</v>
      </c>
      <c r="K32" s="242" t="s">
        <v>296</v>
      </c>
      <c r="L32" s="242" t="s">
        <v>792</v>
      </c>
      <c r="M32" s="242" t="s">
        <v>296</v>
      </c>
      <c r="N32" s="242" t="s">
        <v>296</v>
      </c>
      <c r="O32" s="213"/>
      <c r="P32" s="212" t="s">
        <v>6</v>
      </c>
      <c r="Q32" s="213"/>
      <c r="R32" s="2"/>
      <c r="S32" s="226" t="s">
        <v>2</v>
      </c>
      <c r="T32" s="2"/>
      <c r="U32" s="2"/>
      <c r="V32" s="2"/>
      <c r="W32" s="2"/>
      <c r="X32" s="2"/>
      <c r="Y32" s="2"/>
    </row>
    <row r="33" spans="1:25" x14ac:dyDescent="0.35">
      <c r="A33" s="226" t="s">
        <v>3</v>
      </c>
      <c r="B33" s="242" t="s">
        <v>511</v>
      </c>
      <c r="C33" s="242" t="s">
        <v>296</v>
      </c>
      <c r="D33" s="242" t="s">
        <v>1026</v>
      </c>
      <c r="E33" s="242" t="s">
        <v>296</v>
      </c>
      <c r="F33" s="242" t="s">
        <v>578</v>
      </c>
      <c r="G33" s="242" t="s">
        <v>296</v>
      </c>
      <c r="H33" s="242" t="s">
        <v>1027</v>
      </c>
      <c r="I33" s="242" t="s">
        <v>296</v>
      </c>
      <c r="J33" s="242" t="s">
        <v>734</v>
      </c>
      <c r="K33" s="242" t="s">
        <v>296</v>
      </c>
      <c r="L33" s="242" t="s">
        <v>296</v>
      </c>
      <c r="M33" s="242" t="s">
        <v>296</v>
      </c>
      <c r="N33" s="242" t="s">
        <v>296</v>
      </c>
      <c r="O33" s="213"/>
      <c r="P33" s="212" t="s">
        <v>6</v>
      </c>
      <c r="Q33" s="213"/>
      <c r="R33" s="2"/>
      <c r="S33" s="226" t="s">
        <v>3</v>
      </c>
      <c r="T33" s="2"/>
      <c r="U33" s="2"/>
      <c r="V33" s="2"/>
      <c r="W33" s="2"/>
      <c r="X33" s="2"/>
      <c r="Y33" s="2"/>
    </row>
    <row r="34" spans="1:25" x14ac:dyDescent="0.35">
      <c r="A34" s="226" t="s">
        <v>4</v>
      </c>
      <c r="B34" s="242" t="s">
        <v>1032</v>
      </c>
      <c r="C34" s="242" t="s">
        <v>296</v>
      </c>
      <c r="D34" s="242" t="s">
        <v>296</v>
      </c>
      <c r="E34" s="242" t="s">
        <v>296</v>
      </c>
      <c r="F34" s="242" t="s">
        <v>579</v>
      </c>
      <c r="G34" s="242" t="s">
        <v>296</v>
      </c>
      <c r="H34" s="242" t="s">
        <v>657</v>
      </c>
      <c r="I34" s="242" t="s">
        <v>296</v>
      </c>
      <c r="J34" s="242" t="s">
        <v>731</v>
      </c>
      <c r="K34" s="242" t="s">
        <v>296</v>
      </c>
      <c r="L34" s="242" t="s">
        <v>296</v>
      </c>
      <c r="M34" s="242" t="s">
        <v>296</v>
      </c>
      <c r="N34" s="242" t="s">
        <v>296</v>
      </c>
      <c r="O34" s="213"/>
      <c r="P34" s="212" t="s">
        <v>6</v>
      </c>
      <c r="Q34" s="213"/>
      <c r="R34" s="2"/>
      <c r="S34" s="226" t="s">
        <v>4</v>
      </c>
      <c r="T34" s="2"/>
      <c r="U34" s="2"/>
      <c r="V34" s="2"/>
      <c r="W34" s="2"/>
      <c r="X34" s="2"/>
      <c r="Y34" s="2"/>
    </row>
    <row r="35" spans="1:25" x14ac:dyDescent="0.35">
      <c r="A35" s="226" t="s">
        <v>5</v>
      </c>
      <c r="B35" s="242" t="s">
        <v>296</v>
      </c>
      <c r="C35" s="242" t="s">
        <v>296</v>
      </c>
      <c r="D35" s="242" t="s">
        <v>296</v>
      </c>
      <c r="E35" s="242" t="s">
        <v>296</v>
      </c>
      <c r="F35" s="242" t="s">
        <v>579</v>
      </c>
      <c r="G35" s="242" t="s">
        <v>296</v>
      </c>
      <c r="H35" s="242" t="s">
        <v>1014</v>
      </c>
      <c r="I35" s="242" t="s">
        <v>296</v>
      </c>
      <c r="J35" s="242" t="s">
        <v>732</v>
      </c>
      <c r="K35" s="242" t="s">
        <v>296</v>
      </c>
      <c r="L35" s="242" t="s">
        <v>296</v>
      </c>
      <c r="M35" s="242" t="s">
        <v>296</v>
      </c>
      <c r="N35" s="242" t="s">
        <v>296</v>
      </c>
      <c r="O35" s="213"/>
      <c r="P35" s="212" t="s">
        <v>6</v>
      </c>
      <c r="Q35" s="213"/>
      <c r="R35" s="2"/>
      <c r="S35" s="226" t="s">
        <v>5</v>
      </c>
      <c r="T35" s="2"/>
      <c r="U35" s="2"/>
      <c r="V35" s="2"/>
      <c r="W35" s="2"/>
      <c r="X35" s="2"/>
      <c r="Y35" s="2"/>
    </row>
    <row r="36" spans="1:25" x14ac:dyDescent="0.35">
      <c r="A36" s="226" t="s">
        <v>56</v>
      </c>
      <c r="B36" s="242" t="s">
        <v>296</v>
      </c>
      <c r="C36" s="242" t="s">
        <v>296</v>
      </c>
      <c r="D36" s="242" t="s">
        <v>296</v>
      </c>
      <c r="E36" s="242" t="s">
        <v>296</v>
      </c>
      <c r="F36" s="242" t="s">
        <v>580</v>
      </c>
      <c r="G36" s="242" t="s">
        <v>296</v>
      </c>
      <c r="H36" s="242" t="s">
        <v>296</v>
      </c>
      <c r="I36" s="242" t="s">
        <v>296</v>
      </c>
      <c r="J36" s="242" t="s">
        <v>733</v>
      </c>
      <c r="K36" s="242" t="s">
        <v>296</v>
      </c>
      <c r="L36" s="242" t="s">
        <v>296</v>
      </c>
      <c r="M36" s="242" t="s">
        <v>296</v>
      </c>
      <c r="N36" s="242" t="s">
        <v>296</v>
      </c>
      <c r="O36" s="213"/>
      <c r="P36" s="212" t="s">
        <v>6</v>
      </c>
      <c r="Q36" s="213"/>
      <c r="R36" s="2"/>
      <c r="S36" s="226" t="s">
        <v>56</v>
      </c>
      <c r="T36" s="2"/>
      <c r="U36" s="2"/>
      <c r="V36" s="2"/>
      <c r="W36" s="2"/>
      <c r="X36" s="2"/>
      <c r="Y36" s="2"/>
    </row>
    <row r="37" spans="1:25" x14ac:dyDescent="0.35">
      <c r="A37" s="224" t="s">
        <v>18</v>
      </c>
      <c r="B37" s="242" t="s">
        <v>296</v>
      </c>
      <c r="C37" s="242" t="s">
        <v>296</v>
      </c>
      <c r="D37" s="242" t="s">
        <v>296</v>
      </c>
      <c r="E37" s="242" t="s">
        <v>296</v>
      </c>
      <c r="F37" s="242" t="s">
        <v>296</v>
      </c>
      <c r="G37" s="242" t="s">
        <v>296</v>
      </c>
      <c r="H37" s="242" t="s">
        <v>296</v>
      </c>
      <c r="I37" s="242" t="s">
        <v>296</v>
      </c>
      <c r="J37" s="242" t="s">
        <v>296</v>
      </c>
      <c r="K37" s="242" t="s">
        <v>296</v>
      </c>
      <c r="L37" s="242" t="s">
        <v>296</v>
      </c>
      <c r="M37" s="242" t="s">
        <v>296</v>
      </c>
      <c r="N37" s="242" t="s">
        <v>296</v>
      </c>
      <c r="O37" s="213"/>
      <c r="P37" s="212" t="s">
        <v>6</v>
      </c>
      <c r="Q37" s="213"/>
      <c r="R37" s="2"/>
      <c r="S37" s="224" t="s">
        <v>18</v>
      </c>
      <c r="T37" s="2"/>
      <c r="U37" s="2"/>
      <c r="V37" s="2"/>
      <c r="W37" s="2"/>
      <c r="X37" s="2"/>
      <c r="Y37" s="2"/>
    </row>
    <row r="38" spans="1:25" x14ac:dyDescent="0.35">
      <c r="A38" s="224" t="s">
        <v>272</v>
      </c>
      <c r="B38" s="242" t="s">
        <v>403</v>
      </c>
      <c r="C38" s="242" t="s">
        <v>403</v>
      </c>
      <c r="D38" s="242" t="s">
        <v>403</v>
      </c>
      <c r="E38" s="242" t="s">
        <v>403</v>
      </c>
      <c r="F38" s="242" t="s">
        <v>403</v>
      </c>
      <c r="G38" s="242" t="s">
        <v>403</v>
      </c>
      <c r="H38" s="242" t="s">
        <v>403</v>
      </c>
      <c r="I38" s="242" t="s">
        <v>403</v>
      </c>
      <c r="J38" s="242" t="s">
        <v>403</v>
      </c>
      <c r="K38" s="242" t="s">
        <v>403</v>
      </c>
      <c r="L38" s="242" t="s">
        <v>403</v>
      </c>
      <c r="M38" s="242" t="s">
        <v>403</v>
      </c>
      <c r="N38" s="242" t="s">
        <v>403</v>
      </c>
      <c r="O38" s="213"/>
      <c r="P38" s="212"/>
      <c r="Q38" s="213"/>
      <c r="R38" s="2"/>
      <c r="S38" s="224" t="s">
        <v>272</v>
      </c>
      <c r="T38" s="2"/>
      <c r="U38" s="2"/>
      <c r="V38" s="2"/>
      <c r="W38" s="2"/>
      <c r="X38" s="2"/>
      <c r="Y38" s="2"/>
    </row>
    <row r="39" spans="1:25" x14ac:dyDescent="0.35">
      <c r="A39" s="224" t="s">
        <v>7</v>
      </c>
      <c r="B39" s="242" t="s">
        <v>296</v>
      </c>
      <c r="C39" s="242" t="s">
        <v>296</v>
      </c>
      <c r="D39" s="242" t="s">
        <v>296</v>
      </c>
      <c r="E39" s="242" t="s">
        <v>296</v>
      </c>
      <c r="F39" s="242" t="s">
        <v>296</v>
      </c>
      <c r="G39" s="242" t="s">
        <v>296</v>
      </c>
      <c r="H39" s="242" t="s">
        <v>658</v>
      </c>
      <c r="I39" s="242" t="s">
        <v>296</v>
      </c>
      <c r="J39" s="242" t="s">
        <v>729</v>
      </c>
      <c r="K39" s="242" t="s">
        <v>296</v>
      </c>
      <c r="L39" s="242" t="s">
        <v>296</v>
      </c>
      <c r="M39" s="242" t="s">
        <v>296</v>
      </c>
      <c r="N39" s="242" t="s">
        <v>296</v>
      </c>
      <c r="O39" s="213"/>
      <c r="P39" s="212" t="s">
        <v>6</v>
      </c>
      <c r="Q39" s="213"/>
      <c r="R39" s="2"/>
      <c r="S39" s="224" t="s">
        <v>7</v>
      </c>
      <c r="T39" s="2"/>
      <c r="U39" s="2"/>
      <c r="V39" s="2"/>
      <c r="W39" s="2"/>
      <c r="X39" s="2"/>
      <c r="Y39" s="2"/>
    </row>
    <row r="40" spans="1:25" x14ac:dyDescent="0.35">
      <c r="A40" s="224" t="s">
        <v>8</v>
      </c>
      <c r="B40" s="242" t="s">
        <v>296</v>
      </c>
      <c r="C40" s="242" t="s">
        <v>296</v>
      </c>
      <c r="D40" s="242" t="s">
        <v>917</v>
      </c>
      <c r="E40" s="242" t="s">
        <v>296</v>
      </c>
      <c r="F40" s="242" t="s">
        <v>581</v>
      </c>
      <c r="G40" s="242" t="s">
        <v>296</v>
      </c>
      <c r="H40" s="242" t="s">
        <v>296</v>
      </c>
      <c r="I40" s="242" t="s">
        <v>296</v>
      </c>
      <c r="J40" s="242" t="s">
        <v>296</v>
      </c>
      <c r="K40" s="242" t="s">
        <v>296</v>
      </c>
      <c r="L40" s="242" t="s">
        <v>296</v>
      </c>
      <c r="M40" s="242" t="s">
        <v>296</v>
      </c>
      <c r="N40" s="242" t="s">
        <v>296</v>
      </c>
      <c r="O40" s="213"/>
      <c r="P40" s="212" t="s">
        <v>6</v>
      </c>
      <c r="Q40" s="213"/>
      <c r="R40" s="2"/>
      <c r="S40" s="224" t="s">
        <v>8</v>
      </c>
      <c r="T40" s="2"/>
      <c r="U40" s="2"/>
      <c r="V40" s="2"/>
      <c r="W40" s="2"/>
      <c r="X40" s="2"/>
      <c r="Y40" s="2"/>
    </row>
    <row r="41" spans="1:25" x14ac:dyDescent="0.35">
      <c r="A41" s="224" t="s">
        <v>9</v>
      </c>
      <c r="B41" s="242" t="s">
        <v>296</v>
      </c>
      <c r="C41" s="242" t="s">
        <v>296</v>
      </c>
      <c r="D41" s="242" t="s">
        <v>296</v>
      </c>
      <c r="E41" s="242" t="s">
        <v>296</v>
      </c>
      <c r="F41" s="242" t="s">
        <v>296</v>
      </c>
      <c r="G41" s="242" t="s">
        <v>296</v>
      </c>
      <c r="H41" s="242" t="s">
        <v>671</v>
      </c>
      <c r="I41" s="242" t="s">
        <v>296</v>
      </c>
      <c r="J41" s="242" t="s">
        <v>296</v>
      </c>
      <c r="K41" s="242" t="s">
        <v>296</v>
      </c>
      <c r="L41" s="242" t="s">
        <v>296</v>
      </c>
      <c r="M41" s="242" t="s">
        <v>296</v>
      </c>
      <c r="N41" s="242" t="s">
        <v>296</v>
      </c>
      <c r="O41" s="213"/>
      <c r="P41" s="212" t="s">
        <v>6</v>
      </c>
      <c r="Q41" s="213"/>
      <c r="R41" s="2"/>
      <c r="S41" s="224" t="s">
        <v>9</v>
      </c>
      <c r="T41" s="2"/>
      <c r="U41" s="2"/>
      <c r="V41" s="2"/>
      <c r="W41" s="2"/>
      <c r="X41" s="2"/>
      <c r="Y41" s="2"/>
    </row>
    <row r="42" spans="1:25" x14ac:dyDescent="0.35">
      <c r="A42" s="224" t="s">
        <v>10</v>
      </c>
      <c r="B42" s="242" t="s">
        <v>296</v>
      </c>
      <c r="C42" s="242" t="s">
        <v>296</v>
      </c>
      <c r="D42" s="242" t="s">
        <v>296</v>
      </c>
      <c r="E42" s="242" t="s">
        <v>296</v>
      </c>
      <c r="F42" s="242" t="s">
        <v>296</v>
      </c>
      <c r="G42" s="242" t="s">
        <v>296</v>
      </c>
      <c r="H42" s="242" t="s">
        <v>658</v>
      </c>
      <c r="I42" s="242" t="s">
        <v>296</v>
      </c>
      <c r="J42" s="242" t="s">
        <v>734</v>
      </c>
      <c r="K42" s="242" t="s">
        <v>296</v>
      </c>
      <c r="L42" s="242" t="s">
        <v>296</v>
      </c>
      <c r="M42" s="242" t="s">
        <v>296</v>
      </c>
      <c r="N42" s="242" t="s">
        <v>296</v>
      </c>
      <c r="O42" s="213"/>
      <c r="P42" s="212" t="s">
        <v>6</v>
      </c>
      <c r="Q42" s="213"/>
      <c r="R42" s="2"/>
      <c r="S42" s="224" t="s">
        <v>10</v>
      </c>
      <c r="T42" s="2"/>
      <c r="U42" s="2"/>
      <c r="V42" s="2"/>
      <c r="W42" s="2"/>
      <c r="X42" s="2"/>
      <c r="Y42" s="2"/>
    </row>
    <row r="43" spans="1:25" x14ac:dyDescent="0.35">
      <c r="A43" s="224" t="s">
        <v>11</v>
      </c>
      <c r="B43" s="242" t="s">
        <v>296</v>
      </c>
      <c r="C43" s="242" t="s">
        <v>296</v>
      </c>
      <c r="D43" s="242" t="s">
        <v>296</v>
      </c>
      <c r="E43" s="242" t="s">
        <v>296</v>
      </c>
      <c r="F43" s="242" t="s">
        <v>296</v>
      </c>
      <c r="G43" s="242" t="s">
        <v>296</v>
      </c>
      <c r="H43" s="242" t="s">
        <v>658</v>
      </c>
      <c r="I43" s="242" t="s">
        <v>296</v>
      </c>
      <c r="J43" s="242" t="s">
        <v>735</v>
      </c>
      <c r="K43" s="242" t="s">
        <v>296</v>
      </c>
      <c r="L43" s="242" t="s">
        <v>296</v>
      </c>
      <c r="M43" s="242" t="s">
        <v>296</v>
      </c>
      <c r="N43" s="242" t="s">
        <v>296</v>
      </c>
      <c r="O43" s="213"/>
      <c r="P43" s="212" t="s">
        <v>6</v>
      </c>
      <c r="Q43" s="213"/>
      <c r="R43" s="2"/>
      <c r="S43" s="224" t="s">
        <v>11</v>
      </c>
      <c r="T43" s="2"/>
      <c r="U43" s="2"/>
      <c r="V43" s="2"/>
      <c r="W43" s="2"/>
      <c r="X43" s="2"/>
      <c r="Y43" s="2"/>
    </row>
    <row r="44" spans="1:25" x14ac:dyDescent="0.35">
      <c r="A44" s="224" t="s">
        <v>12</v>
      </c>
      <c r="B44" s="242" t="s">
        <v>403</v>
      </c>
      <c r="C44" s="242"/>
      <c r="D44" s="242" t="s">
        <v>403</v>
      </c>
      <c r="E44" s="242" t="s">
        <v>403</v>
      </c>
      <c r="F44" s="242" t="s">
        <v>403</v>
      </c>
      <c r="G44" s="242" t="s">
        <v>403</v>
      </c>
      <c r="H44" s="242" t="s">
        <v>403</v>
      </c>
      <c r="I44" s="242" t="s">
        <v>403</v>
      </c>
      <c r="J44" s="242" t="s">
        <v>403</v>
      </c>
      <c r="K44" s="242" t="s">
        <v>403</v>
      </c>
      <c r="L44" s="242" t="s">
        <v>403</v>
      </c>
      <c r="M44" s="242" t="s">
        <v>403</v>
      </c>
      <c r="N44" s="242" t="s">
        <v>403</v>
      </c>
      <c r="O44" s="213"/>
      <c r="P44" s="212"/>
      <c r="Q44" s="213"/>
      <c r="R44" s="2"/>
      <c r="S44" s="224" t="s">
        <v>12</v>
      </c>
      <c r="T44" s="2"/>
      <c r="U44" s="2"/>
      <c r="V44" s="2"/>
      <c r="W44" s="2"/>
      <c r="X44" s="2"/>
      <c r="Y44" s="2"/>
    </row>
    <row r="45" spans="1:25" x14ac:dyDescent="0.35">
      <c r="A45" s="224" t="s">
        <v>13</v>
      </c>
      <c r="B45" s="242" t="s">
        <v>296</v>
      </c>
      <c r="C45" s="242" t="s">
        <v>296</v>
      </c>
      <c r="D45" s="242" t="s">
        <v>296</v>
      </c>
      <c r="E45" s="242" t="s">
        <v>296</v>
      </c>
      <c r="F45" s="242" t="s">
        <v>296</v>
      </c>
      <c r="G45" s="242" t="s">
        <v>296</v>
      </c>
      <c r="H45" s="242" t="s">
        <v>813</v>
      </c>
      <c r="I45" s="242" t="s">
        <v>296</v>
      </c>
      <c r="J45" s="242" t="s">
        <v>296</v>
      </c>
      <c r="K45" s="242" t="s">
        <v>296</v>
      </c>
      <c r="L45" s="242" t="s">
        <v>296</v>
      </c>
      <c r="M45" s="242" t="s">
        <v>296</v>
      </c>
      <c r="N45" s="242" t="s">
        <v>296</v>
      </c>
      <c r="O45" s="213"/>
      <c r="P45" s="212" t="s">
        <v>6</v>
      </c>
      <c r="Q45" s="213"/>
      <c r="R45" s="2"/>
      <c r="S45" s="224" t="s">
        <v>13</v>
      </c>
      <c r="T45" s="2"/>
      <c r="U45" s="2"/>
      <c r="V45" s="2"/>
      <c r="W45" s="2"/>
      <c r="X45" s="2"/>
      <c r="Y45" s="2"/>
    </row>
    <row r="46" spans="1:25" x14ac:dyDescent="0.35">
      <c r="A46" s="226"/>
      <c r="B46" s="236"/>
      <c r="C46" s="236"/>
      <c r="D46" s="236"/>
      <c r="E46" s="236"/>
      <c r="F46" s="236"/>
      <c r="G46" s="236"/>
      <c r="H46" s="236"/>
      <c r="I46" s="236"/>
      <c r="J46" s="236"/>
      <c r="K46" s="236"/>
      <c r="L46" s="236"/>
      <c r="M46" s="236"/>
      <c r="N46" s="236"/>
      <c r="O46" s="7"/>
      <c r="P46" s="1"/>
      <c r="Q46" s="7"/>
      <c r="R46" s="2"/>
      <c r="S46" s="226"/>
      <c r="T46" s="2"/>
      <c r="U46" s="2"/>
      <c r="V46" s="2"/>
      <c r="W46" s="2"/>
      <c r="X46" s="2"/>
      <c r="Y46" s="2"/>
    </row>
    <row r="47" spans="1:25" x14ac:dyDescent="0.35">
      <c r="A47" s="228" t="s">
        <v>19</v>
      </c>
      <c r="B47" s="241" t="str">
        <f>$T$5</f>
        <v>St Albans</v>
      </c>
      <c r="C47" s="241"/>
      <c r="D47" s="241" t="str">
        <f>$T$6</f>
        <v>Watford</v>
      </c>
      <c r="E47" s="241"/>
      <c r="F47" s="241" t="str">
        <f>$T$7</f>
        <v>Herts Phoenix</v>
      </c>
      <c r="G47" s="241"/>
      <c r="H47" s="241" t="str">
        <f>$T$8</f>
        <v>Dacorum &amp; T</v>
      </c>
      <c r="I47" s="241"/>
      <c r="J47" s="241" t="str">
        <f>$T$9</f>
        <v>Shaftesbury</v>
      </c>
      <c r="K47" s="241"/>
      <c r="L47" s="241" t="str">
        <f>$T$10</f>
        <v>HAWCS/Enfield</v>
      </c>
      <c r="M47" s="241"/>
      <c r="N47" s="241" t="str">
        <f>$T$11</f>
        <v>-</v>
      </c>
      <c r="O47" s="4"/>
      <c r="P47" s="3" t="str">
        <f>$T$12</f>
        <v>blank</v>
      </c>
      <c r="Q47" s="4"/>
      <c r="R47" s="2"/>
      <c r="S47" s="228" t="s">
        <v>19</v>
      </c>
      <c r="T47" s="2"/>
      <c r="U47" s="2"/>
      <c r="V47" s="2"/>
      <c r="W47" s="2"/>
      <c r="X47" s="2"/>
      <c r="Y47" s="2"/>
    </row>
    <row r="48" spans="1:25" x14ac:dyDescent="0.35">
      <c r="A48" s="226" t="s">
        <v>2</v>
      </c>
      <c r="B48" s="244" t="s">
        <v>486</v>
      </c>
      <c r="C48" s="244" t="s">
        <v>296</v>
      </c>
      <c r="D48" s="244" t="s">
        <v>540</v>
      </c>
      <c r="E48" s="244" t="s">
        <v>296</v>
      </c>
      <c r="F48" s="244" t="s">
        <v>590</v>
      </c>
      <c r="G48" s="244" t="s">
        <v>296</v>
      </c>
      <c r="H48" s="244" t="s">
        <v>670</v>
      </c>
      <c r="I48" s="244" t="s">
        <v>296</v>
      </c>
      <c r="J48" s="244" t="s">
        <v>746</v>
      </c>
      <c r="K48" s="244" t="s">
        <v>296</v>
      </c>
      <c r="L48" s="244" t="s">
        <v>799</v>
      </c>
      <c r="M48" s="244" t="s">
        <v>296</v>
      </c>
      <c r="N48" s="244" t="s">
        <v>296</v>
      </c>
      <c r="O48" s="215"/>
      <c r="P48" s="214" t="s">
        <v>6</v>
      </c>
      <c r="Q48" s="215"/>
      <c r="R48" s="2" t="s">
        <v>134</v>
      </c>
      <c r="S48" s="226" t="s">
        <v>2</v>
      </c>
      <c r="T48" s="2"/>
      <c r="U48" s="2"/>
      <c r="V48" s="2"/>
      <c r="W48" s="2"/>
      <c r="X48" s="2"/>
      <c r="Y48" s="2"/>
    </row>
    <row r="49" spans="1:25" x14ac:dyDescent="0.35">
      <c r="A49" s="226" t="s">
        <v>3</v>
      </c>
      <c r="B49" s="244" t="s">
        <v>487</v>
      </c>
      <c r="C49" s="244" t="s">
        <v>296</v>
      </c>
      <c r="D49" s="244" t="s">
        <v>540</v>
      </c>
      <c r="E49" s="244" t="s">
        <v>296</v>
      </c>
      <c r="F49" s="244" t="s">
        <v>591</v>
      </c>
      <c r="G49" s="244" t="s">
        <v>296</v>
      </c>
      <c r="H49" s="244" t="s">
        <v>680</v>
      </c>
      <c r="I49" s="244" t="s">
        <v>296</v>
      </c>
      <c r="J49" s="244" t="s">
        <v>747</v>
      </c>
      <c r="K49" s="244" t="s">
        <v>296</v>
      </c>
      <c r="L49" s="244" t="s">
        <v>799</v>
      </c>
      <c r="M49" s="244" t="s">
        <v>296</v>
      </c>
      <c r="N49" s="244" t="s">
        <v>296</v>
      </c>
      <c r="O49" s="215"/>
      <c r="P49" s="214" t="s">
        <v>6</v>
      </c>
      <c r="Q49" s="215"/>
      <c r="R49" s="2"/>
      <c r="S49" s="226" t="s">
        <v>3</v>
      </c>
      <c r="T49" s="2"/>
      <c r="U49" s="2"/>
      <c r="V49" s="2"/>
      <c r="W49" s="2"/>
      <c r="X49" s="2"/>
      <c r="Y49" s="2"/>
    </row>
    <row r="50" spans="1:25" x14ac:dyDescent="0.35">
      <c r="A50" s="226" t="s">
        <v>86</v>
      </c>
      <c r="B50" s="244" t="s">
        <v>487</v>
      </c>
      <c r="C50" s="244" t="s">
        <v>296</v>
      </c>
      <c r="D50" s="244" t="s">
        <v>296</v>
      </c>
      <c r="E50" s="244" t="s">
        <v>296</v>
      </c>
      <c r="F50" s="244" t="s">
        <v>592</v>
      </c>
      <c r="G50" s="244" t="s">
        <v>296</v>
      </c>
      <c r="H50" s="244" t="s">
        <v>672</v>
      </c>
      <c r="I50" s="244" t="s">
        <v>296</v>
      </c>
      <c r="J50" s="244" t="s">
        <v>746</v>
      </c>
      <c r="K50" s="244" t="s">
        <v>296</v>
      </c>
      <c r="L50" s="244" t="s">
        <v>296</v>
      </c>
      <c r="M50" s="244" t="s">
        <v>296</v>
      </c>
      <c r="N50" s="244" t="s">
        <v>296</v>
      </c>
      <c r="O50" s="215"/>
      <c r="P50" s="214" t="s">
        <v>6</v>
      </c>
      <c r="Q50" s="215"/>
      <c r="R50" s="2"/>
      <c r="S50" s="226" t="s">
        <v>86</v>
      </c>
      <c r="T50" s="2"/>
      <c r="U50" s="2"/>
      <c r="V50" s="2"/>
      <c r="W50" s="2"/>
      <c r="X50" s="2"/>
      <c r="Y50" s="2"/>
    </row>
    <row r="51" spans="1:25" x14ac:dyDescent="0.35">
      <c r="A51" s="226" t="s">
        <v>5</v>
      </c>
      <c r="B51" s="244" t="s">
        <v>488</v>
      </c>
      <c r="C51" s="244" t="s">
        <v>296</v>
      </c>
      <c r="D51" s="244" t="s">
        <v>541</v>
      </c>
      <c r="E51" s="244" t="s">
        <v>296</v>
      </c>
      <c r="F51" s="244" t="s">
        <v>593</v>
      </c>
      <c r="G51" s="244" t="s">
        <v>296</v>
      </c>
      <c r="H51" s="244" t="s">
        <v>682</v>
      </c>
      <c r="I51" s="244" t="s">
        <v>296</v>
      </c>
      <c r="J51" s="244" t="s">
        <v>748</v>
      </c>
      <c r="K51" s="244" t="s">
        <v>296</v>
      </c>
      <c r="L51" s="244" t="s">
        <v>797</v>
      </c>
      <c r="M51" s="244" t="s">
        <v>296</v>
      </c>
      <c r="N51" s="244" t="s">
        <v>296</v>
      </c>
      <c r="O51" s="215"/>
      <c r="P51" s="214" t="s">
        <v>6</v>
      </c>
      <c r="Q51" s="215"/>
      <c r="R51" s="2"/>
      <c r="S51" s="226" t="s">
        <v>5</v>
      </c>
      <c r="T51" s="2"/>
      <c r="U51" s="2"/>
      <c r="V51" s="2"/>
      <c r="W51" s="2"/>
      <c r="X51" s="2"/>
      <c r="Y51" s="2"/>
    </row>
    <row r="52" spans="1:25" x14ac:dyDescent="0.35">
      <c r="A52" s="226" t="s">
        <v>56</v>
      </c>
      <c r="B52" s="244" t="s">
        <v>489</v>
      </c>
      <c r="C52" s="244" t="s">
        <v>296</v>
      </c>
      <c r="D52" s="244" t="s">
        <v>296</v>
      </c>
      <c r="E52" s="244" t="s">
        <v>296</v>
      </c>
      <c r="F52" s="244" t="s">
        <v>594</v>
      </c>
      <c r="G52" s="244" t="s">
        <v>296</v>
      </c>
      <c r="H52" s="244" t="s">
        <v>673</v>
      </c>
      <c r="I52" s="244" t="s">
        <v>296</v>
      </c>
      <c r="J52" s="244" t="s">
        <v>749</v>
      </c>
      <c r="K52" s="244" t="s">
        <v>296</v>
      </c>
      <c r="L52" s="244" t="s">
        <v>296</v>
      </c>
      <c r="M52" s="244" t="s">
        <v>296</v>
      </c>
      <c r="N52" s="244" t="s">
        <v>296</v>
      </c>
      <c r="O52" s="215"/>
      <c r="P52" s="214" t="s">
        <v>6</v>
      </c>
      <c r="Q52" s="215"/>
      <c r="R52" s="2"/>
      <c r="S52" s="226" t="s">
        <v>56</v>
      </c>
      <c r="T52" s="2"/>
      <c r="U52" s="2"/>
      <c r="V52" s="2"/>
      <c r="W52" s="2"/>
      <c r="X52" s="2"/>
      <c r="Y52" s="2"/>
    </row>
    <row r="53" spans="1:25" x14ac:dyDescent="0.35">
      <c r="A53" s="224" t="s">
        <v>20</v>
      </c>
      <c r="B53" s="244" t="s">
        <v>490</v>
      </c>
      <c r="C53" s="244" t="s">
        <v>296</v>
      </c>
      <c r="D53" s="244" t="s">
        <v>296</v>
      </c>
      <c r="E53" s="244" t="s">
        <v>296</v>
      </c>
      <c r="F53" s="244" t="s">
        <v>296</v>
      </c>
      <c r="G53" s="244" t="s">
        <v>296</v>
      </c>
      <c r="H53" s="244" t="s">
        <v>674</v>
      </c>
      <c r="I53" s="244" t="s">
        <v>296</v>
      </c>
      <c r="J53" s="244" t="s">
        <v>750</v>
      </c>
      <c r="K53" s="244" t="s">
        <v>296</v>
      </c>
      <c r="L53" s="244" t="s">
        <v>296</v>
      </c>
      <c r="M53" s="244" t="s">
        <v>296</v>
      </c>
      <c r="N53" s="244" t="s">
        <v>296</v>
      </c>
      <c r="O53" s="215"/>
      <c r="P53" s="214" t="s">
        <v>6</v>
      </c>
      <c r="Q53" s="215"/>
      <c r="R53" s="2"/>
      <c r="S53" s="224" t="s">
        <v>20</v>
      </c>
      <c r="T53" s="2"/>
      <c r="U53" s="2"/>
      <c r="V53" s="2"/>
      <c r="W53" s="2"/>
      <c r="X53" s="2"/>
      <c r="Y53" s="2"/>
    </row>
    <row r="54" spans="1:25" x14ac:dyDescent="0.35">
      <c r="A54" s="224" t="s">
        <v>272</v>
      </c>
      <c r="B54" s="244" t="s">
        <v>296</v>
      </c>
      <c r="C54" s="244" t="s">
        <v>296</v>
      </c>
      <c r="D54" s="244" t="s">
        <v>296</v>
      </c>
      <c r="E54" s="244" t="s">
        <v>296</v>
      </c>
      <c r="F54" s="244" t="s">
        <v>296</v>
      </c>
      <c r="G54" s="244" t="s">
        <v>296</v>
      </c>
      <c r="H54" s="244" t="s">
        <v>675</v>
      </c>
      <c r="I54" s="244" t="s">
        <v>296</v>
      </c>
      <c r="J54" s="244" t="s">
        <v>296</v>
      </c>
      <c r="K54" s="244" t="s">
        <v>296</v>
      </c>
      <c r="L54" s="244" t="s">
        <v>798</v>
      </c>
      <c r="M54" s="244" t="s">
        <v>296</v>
      </c>
      <c r="N54" s="244" t="s">
        <v>296</v>
      </c>
      <c r="O54" s="215"/>
      <c r="P54" s="214" t="s">
        <v>6</v>
      </c>
      <c r="Q54" s="215"/>
      <c r="R54" s="2"/>
      <c r="S54" s="224" t="s">
        <v>272</v>
      </c>
      <c r="T54" s="2"/>
      <c r="U54" s="2"/>
      <c r="V54" s="2"/>
      <c r="W54" s="2"/>
      <c r="X54" s="2"/>
      <c r="Y54" s="2"/>
    </row>
    <row r="55" spans="1:25" x14ac:dyDescent="0.35">
      <c r="A55" s="224" t="s">
        <v>7</v>
      </c>
      <c r="B55" s="244" t="s">
        <v>490</v>
      </c>
      <c r="C55" s="244" t="s">
        <v>296</v>
      </c>
      <c r="D55" s="244" t="s">
        <v>296</v>
      </c>
      <c r="E55" s="244" t="s">
        <v>296</v>
      </c>
      <c r="F55" s="244" t="s">
        <v>595</v>
      </c>
      <c r="G55" s="244" t="s">
        <v>296</v>
      </c>
      <c r="H55" s="244" t="s">
        <v>676</v>
      </c>
      <c r="I55" s="244" t="s">
        <v>296</v>
      </c>
      <c r="J55" s="244" t="s">
        <v>746</v>
      </c>
      <c r="K55" s="244" t="s">
        <v>296</v>
      </c>
      <c r="L55" s="244" t="s">
        <v>296</v>
      </c>
      <c r="M55" s="244" t="s">
        <v>296</v>
      </c>
      <c r="N55" s="244" t="s">
        <v>296</v>
      </c>
      <c r="O55" s="215"/>
      <c r="P55" s="214" t="s">
        <v>6</v>
      </c>
      <c r="Q55" s="215"/>
      <c r="R55" s="2"/>
      <c r="S55" s="224" t="s">
        <v>7</v>
      </c>
      <c r="T55" s="2"/>
      <c r="U55" s="2"/>
      <c r="V55" s="2"/>
      <c r="W55" s="2"/>
      <c r="X55" s="2"/>
      <c r="Y55" s="2"/>
    </row>
    <row r="56" spans="1:25" x14ac:dyDescent="0.35">
      <c r="A56" s="224" t="s">
        <v>8</v>
      </c>
      <c r="B56" s="244" t="s">
        <v>491</v>
      </c>
      <c r="C56" s="244" t="s">
        <v>296</v>
      </c>
      <c r="D56" s="244" t="s">
        <v>542</v>
      </c>
      <c r="E56" s="244" t="s">
        <v>296</v>
      </c>
      <c r="F56" s="244" t="s">
        <v>595</v>
      </c>
      <c r="G56" s="244" t="s">
        <v>296</v>
      </c>
      <c r="H56" s="244" t="s">
        <v>670</v>
      </c>
      <c r="I56" s="244" t="s">
        <v>296</v>
      </c>
      <c r="J56" s="244" t="s">
        <v>751</v>
      </c>
      <c r="K56" s="244" t="s">
        <v>296</v>
      </c>
      <c r="L56" s="244" t="s">
        <v>296</v>
      </c>
      <c r="M56" s="244" t="s">
        <v>296</v>
      </c>
      <c r="N56" s="244" t="s">
        <v>296</v>
      </c>
      <c r="O56" s="215"/>
      <c r="P56" s="214" t="s">
        <v>6</v>
      </c>
      <c r="Q56" s="215"/>
      <c r="R56" s="2"/>
      <c r="S56" s="224" t="s">
        <v>8</v>
      </c>
      <c r="T56" s="2"/>
      <c r="U56" s="2"/>
      <c r="V56" s="2"/>
      <c r="W56" s="2"/>
      <c r="X56" s="2"/>
      <c r="Y56" s="2"/>
    </row>
    <row r="57" spans="1:25" x14ac:dyDescent="0.35">
      <c r="A57" s="224" t="s">
        <v>10</v>
      </c>
      <c r="B57" s="244" t="s">
        <v>296</v>
      </c>
      <c r="C57" s="244" t="s">
        <v>296</v>
      </c>
      <c r="D57" s="244" t="s">
        <v>543</v>
      </c>
      <c r="E57" s="244" t="s">
        <v>296</v>
      </c>
      <c r="F57" s="244" t="s">
        <v>595</v>
      </c>
      <c r="G57" s="244" t="s">
        <v>296</v>
      </c>
      <c r="H57" s="244" t="s">
        <v>677</v>
      </c>
      <c r="I57" s="244" t="s">
        <v>296</v>
      </c>
      <c r="J57" s="244" t="s">
        <v>750</v>
      </c>
      <c r="K57" s="244" t="s">
        <v>296</v>
      </c>
      <c r="L57" s="244" t="s">
        <v>296</v>
      </c>
      <c r="M57" s="244" t="s">
        <v>296</v>
      </c>
      <c r="N57" s="244" t="s">
        <v>296</v>
      </c>
      <c r="O57" s="215"/>
      <c r="P57" s="214" t="s">
        <v>6</v>
      </c>
      <c r="Q57" s="215"/>
      <c r="R57" s="2"/>
      <c r="S57" s="224" t="s">
        <v>10</v>
      </c>
      <c r="T57" s="2"/>
      <c r="U57" s="2"/>
      <c r="V57" s="2"/>
      <c r="W57" s="2"/>
      <c r="X57" s="2"/>
      <c r="Y57" s="2"/>
    </row>
    <row r="58" spans="1:25" x14ac:dyDescent="0.35">
      <c r="A58" s="224" t="s">
        <v>11</v>
      </c>
      <c r="B58" s="244" t="s">
        <v>492</v>
      </c>
      <c r="C58" s="244" t="s">
        <v>296</v>
      </c>
      <c r="D58" s="244" t="s">
        <v>296</v>
      </c>
      <c r="E58" s="244" t="s">
        <v>296</v>
      </c>
      <c r="F58" s="244" t="s">
        <v>590</v>
      </c>
      <c r="G58" s="244" t="s">
        <v>296</v>
      </c>
      <c r="H58" s="244" t="s">
        <v>678</v>
      </c>
      <c r="I58" s="244" t="s">
        <v>296</v>
      </c>
      <c r="J58" s="244" t="s">
        <v>751</v>
      </c>
      <c r="K58" s="244" t="s">
        <v>296</v>
      </c>
      <c r="L58" s="244" t="s">
        <v>296</v>
      </c>
      <c r="M58" s="244" t="s">
        <v>296</v>
      </c>
      <c r="N58" s="244" t="s">
        <v>296</v>
      </c>
      <c r="O58" s="215"/>
      <c r="P58" s="214" t="s">
        <v>6</v>
      </c>
      <c r="Q58" s="215"/>
      <c r="R58" s="2"/>
      <c r="S58" s="224" t="s">
        <v>11</v>
      </c>
      <c r="T58" s="2"/>
      <c r="U58" s="2"/>
      <c r="V58" s="2"/>
      <c r="W58" s="2"/>
      <c r="X58" s="2"/>
      <c r="Y58" s="2"/>
    </row>
    <row r="59" spans="1:25" x14ac:dyDescent="0.35">
      <c r="A59" s="224" t="s">
        <v>12</v>
      </c>
      <c r="B59" s="244" t="s">
        <v>296</v>
      </c>
      <c r="C59" s="244" t="s">
        <v>296</v>
      </c>
      <c r="D59" s="244" t="s">
        <v>296</v>
      </c>
      <c r="E59" s="244" t="s">
        <v>296</v>
      </c>
      <c r="F59" s="244" t="s">
        <v>296</v>
      </c>
      <c r="G59" s="244" t="s">
        <v>296</v>
      </c>
      <c r="H59" s="244" t="s">
        <v>296</v>
      </c>
      <c r="I59" s="244" t="s">
        <v>296</v>
      </c>
      <c r="J59" s="244" t="s">
        <v>296</v>
      </c>
      <c r="K59" s="244" t="s">
        <v>296</v>
      </c>
      <c r="L59" s="244" t="s">
        <v>296</v>
      </c>
      <c r="M59" s="244" t="s">
        <v>296</v>
      </c>
      <c r="N59" s="244" t="s">
        <v>296</v>
      </c>
      <c r="O59" s="215"/>
      <c r="P59" s="214" t="s">
        <v>6</v>
      </c>
      <c r="Q59" s="215"/>
      <c r="R59" s="2"/>
      <c r="S59" s="224" t="s">
        <v>12</v>
      </c>
      <c r="T59" s="2"/>
      <c r="U59" s="2"/>
      <c r="V59" s="2"/>
      <c r="W59" s="2"/>
      <c r="X59" s="2"/>
      <c r="Y59" s="2"/>
    </row>
    <row r="60" spans="1:25" x14ac:dyDescent="0.35">
      <c r="A60" s="224" t="s">
        <v>13</v>
      </c>
      <c r="B60" s="244" t="s">
        <v>492</v>
      </c>
      <c r="C60" s="244" t="s">
        <v>296</v>
      </c>
      <c r="D60" s="244" t="s">
        <v>296</v>
      </c>
      <c r="E60" s="244" t="s">
        <v>296</v>
      </c>
      <c r="F60" s="244" t="s">
        <v>592</v>
      </c>
      <c r="G60" s="244" t="s">
        <v>296</v>
      </c>
      <c r="H60" s="244" t="s">
        <v>679</v>
      </c>
      <c r="I60" s="244" t="s">
        <v>296</v>
      </c>
      <c r="J60" s="244" t="s">
        <v>1022</v>
      </c>
      <c r="K60" s="244" t="s">
        <v>296</v>
      </c>
      <c r="L60" s="244" t="s">
        <v>296</v>
      </c>
      <c r="M60" s="244" t="s">
        <v>296</v>
      </c>
      <c r="N60" s="244" t="s">
        <v>296</v>
      </c>
      <c r="O60" s="215"/>
      <c r="P60" s="214" t="s">
        <v>6</v>
      </c>
      <c r="Q60" s="215"/>
      <c r="R60" s="2"/>
      <c r="S60" s="224" t="s">
        <v>13</v>
      </c>
      <c r="T60" s="2"/>
      <c r="U60" s="2"/>
      <c r="V60" s="2"/>
      <c r="W60" s="2"/>
      <c r="X60" s="2"/>
      <c r="Y60" s="2"/>
    </row>
    <row r="61" spans="1:25" x14ac:dyDescent="0.35">
      <c r="A61" s="224" t="s">
        <v>14</v>
      </c>
      <c r="B61" s="245" t="str">
        <f>$T$5</f>
        <v>St Albans</v>
      </c>
      <c r="C61" s="246"/>
      <c r="D61" s="245" t="str">
        <f>$T$6</f>
        <v>Watford</v>
      </c>
      <c r="E61" s="246"/>
      <c r="F61" s="245" t="str">
        <f>$T$7</f>
        <v>Herts Phoenix</v>
      </c>
      <c r="G61" s="246"/>
      <c r="H61" s="245" t="str">
        <f>$T$8</f>
        <v>Dacorum &amp; T</v>
      </c>
      <c r="I61" s="246"/>
      <c r="J61" s="245" t="str">
        <f>$T$9</f>
        <v>Shaftesbury</v>
      </c>
      <c r="K61" s="246"/>
      <c r="L61" s="245" t="str">
        <f>$T$10</f>
        <v>HAWCS/Enfield</v>
      </c>
      <c r="M61" s="246"/>
      <c r="N61" s="245" t="str">
        <f>$T$11</f>
        <v>-</v>
      </c>
      <c r="O61" s="215"/>
      <c r="P61" s="9" t="str">
        <f>$T$12</f>
        <v>blank</v>
      </c>
      <c r="Q61" s="215"/>
      <c r="R61" s="2"/>
      <c r="S61" s="224" t="s">
        <v>14</v>
      </c>
      <c r="T61" s="2"/>
      <c r="U61" s="2"/>
      <c r="V61" s="2"/>
      <c r="W61" s="2"/>
      <c r="X61" s="2"/>
      <c r="Y61" s="2"/>
    </row>
    <row r="62" spans="1:25" x14ac:dyDescent="0.35">
      <c r="A62" s="224"/>
      <c r="B62" s="241" t="s">
        <v>15</v>
      </c>
      <c r="C62" s="236"/>
      <c r="D62" s="241" t="s">
        <v>15</v>
      </c>
      <c r="E62" s="236"/>
      <c r="F62" s="241" t="s">
        <v>15</v>
      </c>
      <c r="G62" s="236"/>
      <c r="H62" s="241" t="s">
        <v>15</v>
      </c>
      <c r="I62" s="236"/>
      <c r="J62" s="241" t="s">
        <v>15</v>
      </c>
      <c r="K62" s="236"/>
      <c r="L62" s="241" t="s">
        <v>15</v>
      </c>
      <c r="M62" s="236"/>
      <c r="N62" s="241" t="s">
        <v>15</v>
      </c>
      <c r="O62" s="7"/>
      <c r="P62" s="3" t="s">
        <v>15</v>
      </c>
      <c r="Q62" s="7"/>
      <c r="R62" s="2"/>
      <c r="S62" s="224"/>
      <c r="T62" s="2"/>
      <c r="U62" s="2"/>
      <c r="V62" s="2"/>
      <c r="W62" s="2"/>
      <c r="X62" s="2"/>
      <c r="Y62" s="2"/>
    </row>
    <row r="63" spans="1:25" x14ac:dyDescent="0.35">
      <c r="A63" s="226" t="s">
        <v>2</v>
      </c>
      <c r="B63" s="244" t="s">
        <v>493</v>
      </c>
      <c r="C63" s="244" t="s">
        <v>296</v>
      </c>
      <c r="D63" s="244" t="s">
        <v>543</v>
      </c>
      <c r="E63" s="244" t="s">
        <v>296</v>
      </c>
      <c r="F63" s="244" t="s">
        <v>596</v>
      </c>
      <c r="G63" s="244" t="s">
        <v>296</v>
      </c>
      <c r="H63" s="244" t="s">
        <v>680</v>
      </c>
      <c r="I63" s="244" t="s">
        <v>296</v>
      </c>
      <c r="J63" s="244" t="s">
        <v>747</v>
      </c>
      <c r="K63" s="244" t="s">
        <v>296</v>
      </c>
      <c r="L63" s="244" t="s">
        <v>798</v>
      </c>
      <c r="M63" s="244" t="s">
        <v>296</v>
      </c>
      <c r="N63" s="244" t="s">
        <v>296</v>
      </c>
      <c r="O63" s="215"/>
      <c r="P63" s="214" t="s">
        <v>6</v>
      </c>
      <c r="Q63" s="215"/>
      <c r="R63" s="2" t="s">
        <v>135</v>
      </c>
      <c r="S63" s="226" t="s">
        <v>2</v>
      </c>
      <c r="T63" s="2"/>
      <c r="U63" s="2"/>
      <c r="V63" s="2"/>
      <c r="W63" s="2"/>
      <c r="X63" s="2"/>
      <c r="Y63" s="2"/>
    </row>
    <row r="64" spans="1:25" x14ac:dyDescent="0.35">
      <c r="A64" s="226" t="s">
        <v>3</v>
      </c>
      <c r="B64" s="244" t="s">
        <v>491</v>
      </c>
      <c r="C64" s="244" t="s">
        <v>296</v>
      </c>
      <c r="D64" s="244" t="s">
        <v>296</v>
      </c>
      <c r="E64" s="244" t="s">
        <v>296</v>
      </c>
      <c r="F64" s="244" t="s">
        <v>597</v>
      </c>
      <c r="G64" s="244" t="s">
        <v>296</v>
      </c>
      <c r="H64" s="244" t="s">
        <v>818</v>
      </c>
      <c r="I64" s="244" t="s">
        <v>296</v>
      </c>
      <c r="J64" s="244" t="s">
        <v>1022</v>
      </c>
      <c r="K64" s="244" t="s">
        <v>296</v>
      </c>
      <c r="L64" s="244" t="s">
        <v>798</v>
      </c>
      <c r="M64" s="244" t="s">
        <v>296</v>
      </c>
      <c r="N64" s="244" t="s">
        <v>296</v>
      </c>
      <c r="O64" s="215"/>
      <c r="P64" s="214" t="s">
        <v>6</v>
      </c>
      <c r="Q64" s="215"/>
      <c r="R64" s="2"/>
      <c r="S64" s="226" t="s">
        <v>3</v>
      </c>
      <c r="T64" s="2"/>
      <c r="U64" s="2"/>
      <c r="V64" s="2"/>
      <c r="W64" s="2"/>
      <c r="X64" s="2"/>
      <c r="Y64" s="2"/>
    </row>
    <row r="65" spans="1:25" x14ac:dyDescent="0.35">
      <c r="A65" s="226" t="s">
        <v>86</v>
      </c>
      <c r="B65" s="244" t="s">
        <v>296</v>
      </c>
      <c r="C65" s="244" t="s">
        <v>296</v>
      </c>
      <c r="D65" s="244" t="s">
        <v>296</v>
      </c>
      <c r="E65" s="244" t="s">
        <v>296</v>
      </c>
      <c r="F65" s="244" t="s">
        <v>296</v>
      </c>
      <c r="G65" s="244" t="s">
        <v>296</v>
      </c>
      <c r="H65" s="244" t="s">
        <v>681</v>
      </c>
      <c r="I65" s="244" t="s">
        <v>296</v>
      </c>
      <c r="J65" s="244" t="s">
        <v>748</v>
      </c>
      <c r="K65" s="244" t="s">
        <v>296</v>
      </c>
      <c r="L65" s="244" t="s">
        <v>296</v>
      </c>
      <c r="M65" s="244" t="s">
        <v>296</v>
      </c>
      <c r="N65" s="244" t="s">
        <v>296</v>
      </c>
      <c r="O65" s="215"/>
      <c r="P65" s="214" t="s">
        <v>6</v>
      </c>
      <c r="Q65" s="215"/>
      <c r="R65" s="2"/>
      <c r="S65" s="226" t="s">
        <v>86</v>
      </c>
      <c r="T65" s="2"/>
      <c r="U65" s="2"/>
      <c r="V65" s="2"/>
      <c r="W65" s="2"/>
      <c r="X65" s="2"/>
      <c r="Y65" s="2"/>
    </row>
    <row r="66" spans="1:25" x14ac:dyDescent="0.35">
      <c r="A66" s="226" t="s">
        <v>5</v>
      </c>
      <c r="B66" s="244" t="s">
        <v>494</v>
      </c>
      <c r="C66" s="244" t="s">
        <v>296</v>
      </c>
      <c r="D66" s="244" t="s">
        <v>542</v>
      </c>
      <c r="E66" s="244" t="s">
        <v>296</v>
      </c>
      <c r="F66" s="244" t="s">
        <v>597</v>
      </c>
      <c r="G66" s="244" t="s">
        <v>296</v>
      </c>
      <c r="H66" s="244" t="s">
        <v>814</v>
      </c>
      <c r="I66" s="244" t="s">
        <v>296</v>
      </c>
      <c r="J66" s="244" t="s">
        <v>753</v>
      </c>
      <c r="K66" s="244" t="s">
        <v>296</v>
      </c>
      <c r="L66" s="244" t="s">
        <v>800</v>
      </c>
      <c r="M66" s="244" t="s">
        <v>296</v>
      </c>
      <c r="N66" s="244" t="s">
        <v>296</v>
      </c>
      <c r="O66" s="215"/>
      <c r="P66" s="214" t="s">
        <v>6</v>
      </c>
      <c r="Q66" s="215"/>
      <c r="R66" s="2"/>
      <c r="S66" s="226" t="s">
        <v>5</v>
      </c>
      <c r="T66" s="2"/>
      <c r="U66" s="2"/>
      <c r="V66" s="2"/>
      <c r="W66" s="2"/>
      <c r="X66" s="2"/>
      <c r="Y66" s="2"/>
    </row>
    <row r="67" spans="1:25" x14ac:dyDescent="0.35">
      <c r="A67" s="226" t="s">
        <v>56</v>
      </c>
      <c r="B67" s="244" t="s">
        <v>495</v>
      </c>
      <c r="C67" s="244" t="s">
        <v>296</v>
      </c>
      <c r="D67" s="244" t="s">
        <v>296</v>
      </c>
      <c r="E67" s="244" t="s">
        <v>296</v>
      </c>
      <c r="F67" s="244" t="s">
        <v>296</v>
      </c>
      <c r="G67" s="244" t="s">
        <v>296</v>
      </c>
      <c r="H67" s="244" t="s">
        <v>653</v>
      </c>
      <c r="I67" s="244" t="s">
        <v>296</v>
      </c>
      <c r="J67" s="244" t="s">
        <v>754</v>
      </c>
      <c r="K67" s="244" t="s">
        <v>296</v>
      </c>
      <c r="L67" s="244" t="s">
        <v>296</v>
      </c>
      <c r="M67" s="244" t="s">
        <v>296</v>
      </c>
      <c r="N67" s="244" t="s">
        <v>296</v>
      </c>
      <c r="O67" s="215"/>
      <c r="P67" s="214" t="s">
        <v>6</v>
      </c>
      <c r="Q67" s="215"/>
      <c r="R67" s="2"/>
      <c r="S67" s="226" t="s">
        <v>56</v>
      </c>
      <c r="T67" s="2"/>
      <c r="U67" s="2"/>
      <c r="V67" s="2"/>
      <c r="W67" s="2"/>
      <c r="X67" s="2"/>
      <c r="Y67" s="2"/>
    </row>
    <row r="68" spans="1:25" x14ac:dyDescent="0.35">
      <c r="A68" s="224" t="s">
        <v>20</v>
      </c>
      <c r="B68" s="244" t="s">
        <v>495</v>
      </c>
      <c r="C68" s="244" t="s">
        <v>296</v>
      </c>
      <c r="D68" s="244" t="s">
        <v>296</v>
      </c>
      <c r="E68" s="244" t="s">
        <v>296</v>
      </c>
      <c r="F68" s="244" t="s">
        <v>296</v>
      </c>
      <c r="G68" s="244" t="s">
        <v>296</v>
      </c>
      <c r="H68" s="244" t="s">
        <v>683</v>
      </c>
      <c r="I68" s="244" t="s">
        <v>296</v>
      </c>
      <c r="J68" s="244" t="s">
        <v>752</v>
      </c>
      <c r="K68" s="244" t="s">
        <v>296</v>
      </c>
      <c r="L68" s="244" t="s">
        <v>296</v>
      </c>
      <c r="M68" s="244" t="s">
        <v>296</v>
      </c>
      <c r="N68" s="244" t="s">
        <v>296</v>
      </c>
      <c r="O68" s="215"/>
      <c r="P68" s="214" t="s">
        <v>6</v>
      </c>
      <c r="Q68" s="215"/>
      <c r="R68" s="2"/>
      <c r="S68" s="224" t="s">
        <v>20</v>
      </c>
      <c r="T68" s="2"/>
      <c r="U68" s="2"/>
      <c r="V68" s="2"/>
      <c r="W68" s="2"/>
      <c r="X68" s="2"/>
      <c r="Y68" s="2"/>
    </row>
    <row r="69" spans="1:25" x14ac:dyDescent="0.35">
      <c r="A69" s="224" t="s">
        <v>272</v>
      </c>
      <c r="B69" s="303" t="s">
        <v>403</v>
      </c>
      <c r="C69" s="303" t="s">
        <v>403</v>
      </c>
      <c r="D69" s="303" t="s">
        <v>403</v>
      </c>
      <c r="E69" s="303" t="s">
        <v>403</v>
      </c>
      <c r="F69" s="303" t="s">
        <v>403</v>
      </c>
      <c r="G69" s="303" t="s">
        <v>403</v>
      </c>
      <c r="H69" s="303" t="s">
        <v>403</v>
      </c>
      <c r="I69" s="303" t="s">
        <v>403</v>
      </c>
      <c r="J69" s="303" t="s">
        <v>403</v>
      </c>
      <c r="K69" s="303" t="s">
        <v>403</v>
      </c>
      <c r="L69" s="303" t="s">
        <v>403</v>
      </c>
      <c r="M69" s="303" t="s">
        <v>403</v>
      </c>
      <c r="N69" s="303" t="s">
        <v>403</v>
      </c>
      <c r="O69" s="215"/>
      <c r="P69" s="214"/>
      <c r="Q69" s="215"/>
      <c r="R69" s="2"/>
      <c r="S69" s="224" t="s">
        <v>272</v>
      </c>
      <c r="T69" s="2"/>
      <c r="U69" s="2"/>
      <c r="V69" s="2"/>
      <c r="W69" s="2"/>
      <c r="X69" s="2"/>
      <c r="Y69" s="2"/>
    </row>
    <row r="70" spans="1:25" x14ac:dyDescent="0.35">
      <c r="A70" s="224" t="s">
        <v>7</v>
      </c>
      <c r="B70" s="244" t="s">
        <v>296</v>
      </c>
      <c r="C70" s="244" t="s">
        <v>296</v>
      </c>
      <c r="D70" s="244" t="s">
        <v>296</v>
      </c>
      <c r="E70" s="244" t="s">
        <v>296</v>
      </c>
      <c r="F70" s="244" t="s">
        <v>597</v>
      </c>
      <c r="G70" s="244" t="s">
        <v>296</v>
      </c>
      <c r="H70" s="244" t="s">
        <v>684</v>
      </c>
      <c r="I70" s="244" t="s">
        <v>296</v>
      </c>
      <c r="J70" s="244" t="s">
        <v>747</v>
      </c>
      <c r="K70" s="244" t="s">
        <v>296</v>
      </c>
      <c r="L70" s="244" t="s">
        <v>296</v>
      </c>
      <c r="M70" s="244" t="s">
        <v>296</v>
      </c>
      <c r="N70" s="244" t="s">
        <v>296</v>
      </c>
      <c r="O70" s="215"/>
      <c r="P70" s="214" t="s">
        <v>6</v>
      </c>
      <c r="Q70" s="215"/>
      <c r="R70" s="2"/>
      <c r="S70" s="224" t="s">
        <v>7</v>
      </c>
      <c r="T70" s="2"/>
      <c r="U70" s="2"/>
      <c r="V70" s="2"/>
      <c r="W70" s="2"/>
      <c r="X70" s="2"/>
      <c r="Y70" s="2"/>
    </row>
    <row r="71" spans="1:25" x14ac:dyDescent="0.35">
      <c r="A71" s="224" t="s">
        <v>8</v>
      </c>
      <c r="B71" s="244" t="s">
        <v>495</v>
      </c>
      <c r="C71" s="244" t="s">
        <v>296</v>
      </c>
      <c r="D71" s="244" t="s">
        <v>544</v>
      </c>
      <c r="E71" s="244" t="s">
        <v>296</v>
      </c>
      <c r="F71" s="244" t="s">
        <v>596</v>
      </c>
      <c r="G71" s="244" t="s">
        <v>296</v>
      </c>
      <c r="H71" s="244" t="s">
        <v>681</v>
      </c>
      <c r="I71" s="244" t="s">
        <v>296</v>
      </c>
      <c r="J71" s="244" t="s">
        <v>296</v>
      </c>
      <c r="K71" s="244" t="s">
        <v>296</v>
      </c>
      <c r="L71" s="244" t="s">
        <v>296</v>
      </c>
      <c r="M71" s="244" t="s">
        <v>296</v>
      </c>
      <c r="N71" s="244" t="s">
        <v>296</v>
      </c>
      <c r="O71" s="215"/>
      <c r="P71" s="214" t="s">
        <v>6</v>
      </c>
      <c r="Q71" s="215"/>
      <c r="R71" s="2"/>
      <c r="S71" s="224" t="s">
        <v>8</v>
      </c>
      <c r="T71" s="2"/>
      <c r="U71" s="2"/>
      <c r="V71" s="2"/>
      <c r="W71" s="2"/>
      <c r="X71" s="2"/>
      <c r="Y71" s="2"/>
    </row>
    <row r="72" spans="1:25" x14ac:dyDescent="0.35">
      <c r="A72" s="224" t="s">
        <v>10</v>
      </c>
      <c r="B72" s="244" t="s">
        <v>296</v>
      </c>
      <c r="C72" s="244" t="s">
        <v>296</v>
      </c>
      <c r="D72" s="244" t="s">
        <v>296</v>
      </c>
      <c r="E72" s="244" t="s">
        <v>296</v>
      </c>
      <c r="F72" s="244" t="s">
        <v>598</v>
      </c>
      <c r="G72" s="244" t="s">
        <v>296</v>
      </c>
      <c r="H72" s="244" t="s">
        <v>674</v>
      </c>
      <c r="I72" s="244" t="s">
        <v>296</v>
      </c>
      <c r="J72" s="244" t="s">
        <v>748</v>
      </c>
      <c r="K72" s="244" t="s">
        <v>296</v>
      </c>
      <c r="L72" s="244" t="s">
        <v>296</v>
      </c>
      <c r="M72" s="244" t="s">
        <v>296</v>
      </c>
      <c r="N72" s="244" t="s">
        <v>296</v>
      </c>
      <c r="O72" s="215"/>
      <c r="P72" s="214" t="s">
        <v>6</v>
      </c>
      <c r="Q72" s="215"/>
      <c r="R72" s="2"/>
      <c r="S72" s="224" t="s">
        <v>10</v>
      </c>
      <c r="T72" s="2"/>
      <c r="U72" s="2"/>
      <c r="V72" s="2"/>
      <c r="W72" s="2"/>
      <c r="X72" s="2"/>
      <c r="Y72" s="2"/>
    </row>
    <row r="73" spans="1:25" x14ac:dyDescent="0.35">
      <c r="A73" s="224" t="s">
        <v>11</v>
      </c>
      <c r="B73" s="244" t="s">
        <v>497</v>
      </c>
      <c r="C73" s="244" t="s">
        <v>296</v>
      </c>
      <c r="D73" s="244" t="s">
        <v>296</v>
      </c>
      <c r="E73" s="244" t="s">
        <v>296</v>
      </c>
      <c r="F73" s="244" t="s">
        <v>598</v>
      </c>
      <c r="G73" s="244" t="s">
        <v>296</v>
      </c>
      <c r="H73" s="244" t="s">
        <v>677</v>
      </c>
      <c r="I73" s="244" t="s">
        <v>296</v>
      </c>
      <c r="J73" s="244" t="s">
        <v>296</v>
      </c>
      <c r="K73" s="244" t="s">
        <v>296</v>
      </c>
      <c r="L73" s="244" t="s">
        <v>296</v>
      </c>
      <c r="M73" s="244" t="s">
        <v>296</v>
      </c>
      <c r="N73" s="244" t="s">
        <v>296</v>
      </c>
      <c r="O73" s="215"/>
      <c r="P73" s="214" t="s">
        <v>6</v>
      </c>
      <c r="Q73" s="215"/>
      <c r="R73" s="2"/>
      <c r="S73" s="224" t="s">
        <v>11</v>
      </c>
      <c r="T73" s="2"/>
      <c r="U73" s="2"/>
      <c r="V73" s="2"/>
      <c r="W73" s="2"/>
      <c r="X73" s="2"/>
      <c r="Y73" s="2"/>
    </row>
    <row r="74" spans="1:25" x14ac:dyDescent="0.35">
      <c r="A74" s="224" t="s">
        <v>12</v>
      </c>
      <c r="B74" s="303" t="s">
        <v>403</v>
      </c>
      <c r="C74" s="303" t="s">
        <v>403</v>
      </c>
      <c r="D74" s="303" t="s">
        <v>403</v>
      </c>
      <c r="E74" s="303" t="s">
        <v>403</v>
      </c>
      <c r="F74" s="303" t="s">
        <v>403</v>
      </c>
      <c r="G74" s="303" t="s">
        <v>403</v>
      </c>
      <c r="H74" s="303" t="s">
        <v>403</v>
      </c>
      <c r="I74" s="303" t="s">
        <v>403</v>
      </c>
      <c r="J74" s="303" t="s">
        <v>403</v>
      </c>
      <c r="K74" s="303" t="s">
        <v>403</v>
      </c>
      <c r="L74" s="303" t="s">
        <v>403</v>
      </c>
      <c r="M74" s="303" t="s">
        <v>403</v>
      </c>
      <c r="N74" s="303" t="s">
        <v>403</v>
      </c>
      <c r="O74" s="215"/>
      <c r="P74" s="214"/>
      <c r="Q74" s="215"/>
      <c r="R74" s="2"/>
      <c r="S74" s="224" t="s">
        <v>12</v>
      </c>
      <c r="T74" s="2"/>
      <c r="U74" s="2"/>
      <c r="V74" s="2"/>
      <c r="W74" s="2"/>
      <c r="X74" s="2"/>
      <c r="Y74" s="2"/>
    </row>
    <row r="75" spans="1:25" x14ac:dyDescent="0.35">
      <c r="A75" s="224" t="s">
        <v>13</v>
      </c>
      <c r="B75" s="244" t="s">
        <v>498</v>
      </c>
      <c r="C75" s="244" t="s">
        <v>296</v>
      </c>
      <c r="D75" s="244" t="s">
        <v>296</v>
      </c>
      <c r="E75" s="244" t="s">
        <v>296</v>
      </c>
      <c r="F75" s="244" t="s">
        <v>598</v>
      </c>
      <c r="G75" s="244" t="s">
        <v>296</v>
      </c>
      <c r="H75" s="244" t="s">
        <v>685</v>
      </c>
      <c r="I75" s="244" t="s">
        <v>296</v>
      </c>
      <c r="J75" s="244" t="s">
        <v>750</v>
      </c>
      <c r="K75" s="244" t="s">
        <v>296</v>
      </c>
      <c r="L75" s="244" t="s">
        <v>296</v>
      </c>
      <c r="M75" s="244" t="s">
        <v>296</v>
      </c>
      <c r="N75" s="244" t="s">
        <v>296</v>
      </c>
      <c r="O75" s="215"/>
      <c r="P75" s="214" t="s">
        <v>6</v>
      </c>
      <c r="Q75" s="215"/>
      <c r="R75" s="2"/>
      <c r="S75" s="224" t="s">
        <v>13</v>
      </c>
      <c r="T75" s="2"/>
      <c r="U75" s="2"/>
      <c r="V75" s="2"/>
      <c r="W75" s="2"/>
      <c r="X75" s="2"/>
      <c r="Y75" s="2"/>
    </row>
    <row r="76" spans="1:25" x14ac:dyDescent="0.35">
      <c r="A76" s="224"/>
      <c r="B76" s="235"/>
      <c r="C76" s="235"/>
      <c r="D76" s="235"/>
      <c r="E76" s="235"/>
      <c r="F76" s="235"/>
      <c r="G76" s="235"/>
      <c r="H76" s="235"/>
      <c r="I76" s="235"/>
      <c r="J76" s="235"/>
      <c r="K76" s="235"/>
      <c r="L76" s="235"/>
      <c r="M76" s="235"/>
      <c r="N76" s="235"/>
      <c r="O76" s="2"/>
      <c r="P76" s="2"/>
      <c r="Q76" s="2"/>
      <c r="R76" s="2"/>
      <c r="S76" s="224"/>
      <c r="T76" s="2"/>
      <c r="U76" s="2"/>
      <c r="V76" s="2"/>
      <c r="W76" s="2"/>
      <c r="X76" s="2"/>
      <c r="Y76" s="2"/>
    </row>
    <row r="77" spans="1:25" x14ac:dyDescent="0.35">
      <c r="A77" s="229" t="s">
        <v>21</v>
      </c>
      <c r="B77" s="241" t="str">
        <f>$T$5</f>
        <v>St Albans</v>
      </c>
      <c r="C77" s="241"/>
      <c r="D77" s="241" t="str">
        <f>$T$6</f>
        <v>Watford</v>
      </c>
      <c r="E77" s="241"/>
      <c r="F77" s="241" t="str">
        <f>$T$7</f>
        <v>Herts Phoenix</v>
      </c>
      <c r="G77" s="241"/>
      <c r="H77" s="241" t="str">
        <f>$T$8</f>
        <v>Dacorum &amp; T</v>
      </c>
      <c r="I77" s="241"/>
      <c r="J77" s="241" t="str">
        <f>$T$9</f>
        <v>Shaftesbury</v>
      </c>
      <c r="K77" s="241"/>
      <c r="L77" s="241" t="str">
        <f>$T$10</f>
        <v>HAWCS/Enfield</v>
      </c>
      <c r="M77" s="241"/>
      <c r="N77" s="241" t="str">
        <f>$T$11</f>
        <v>-</v>
      </c>
      <c r="O77" s="4"/>
      <c r="P77" s="3" t="str">
        <f>$T$12</f>
        <v>blank</v>
      </c>
      <c r="Q77" s="4"/>
      <c r="R77" s="2"/>
      <c r="S77" s="229" t="s">
        <v>21</v>
      </c>
      <c r="T77" s="2"/>
      <c r="U77" s="2"/>
      <c r="V77" s="2"/>
      <c r="W77" s="2"/>
      <c r="X77" s="2"/>
      <c r="Y77" s="2"/>
    </row>
    <row r="78" spans="1:25" x14ac:dyDescent="0.35">
      <c r="A78" s="226" t="s">
        <v>2</v>
      </c>
      <c r="B78" s="247" t="s">
        <v>476</v>
      </c>
      <c r="C78" s="247" t="s">
        <v>296</v>
      </c>
      <c r="D78" s="247" t="s">
        <v>537</v>
      </c>
      <c r="E78" s="247" t="s">
        <v>296</v>
      </c>
      <c r="F78" s="247" t="s">
        <v>582</v>
      </c>
      <c r="G78" s="247" t="s">
        <v>296</v>
      </c>
      <c r="H78" s="247" t="s">
        <v>659</v>
      </c>
      <c r="I78" s="247" t="s">
        <v>296</v>
      </c>
      <c r="J78" s="247" t="s">
        <v>736</v>
      </c>
      <c r="K78" s="247" t="s">
        <v>296</v>
      </c>
      <c r="L78" s="247" t="s">
        <v>796</v>
      </c>
      <c r="M78" s="247" t="s">
        <v>296</v>
      </c>
      <c r="N78" s="247" t="s">
        <v>296</v>
      </c>
      <c r="O78" s="217"/>
      <c r="P78" s="216" t="s">
        <v>6</v>
      </c>
      <c r="Q78" s="217"/>
      <c r="R78" s="2" t="s">
        <v>136</v>
      </c>
      <c r="S78" s="226" t="s">
        <v>2</v>
      </c>
      <c r="T78" s="2"/>
      <c r="U78" s="2"/>
      <c r="V78" s="2"/>
      <c r="W78" s="2"/>
      <c r="X78" s="2"/>
      <c r="Y78" s="2"/>
    </row>
    <row r="79" spans="1:25" x14ac:dyDescent="0.35">
      <c r="A79" s="226" t="s">
        <v>3</v>
      </c>
      <c r="B79" s="247" t="s">
        <v>474</v>
      </c>
      <c r="C79" s="247" t="s">
        <v>296</v>
      </c>
      <c r="D79" s="247" t="s">
        <v>538</v>
      </c>
      <c r="E79" s="247" t="s">
        <v>296</v>
      </c>
      <c r="F79" s="247" t="s">
        <v>582</v>
      </c>
      <c r="G79" s="247" t="s">
        <v>296</v>
      </c>
      <c r="H79" s="247" t="s">
        <v>660</v>
      </c>
      <c r="I79" s="247" t="s">
        <v>296</v>
      </c>
      <c r="J79" s="247" t="s">
        <v>737</v>
      </c>
      <c r="K79" s="247" t="s">
        <v>296</v>
      </c>
      <c r="L79" s="247" t="s">
        <v>796</v>
      </c>
      <c r="M79" s="247" t="s">
        <v>296</v>
      </c>
      <c r="N79" s="247" t="s">
        <v>296</v>
      </c>
      <c r="O79" s="217"/>
      <c r="P79" s="216" t="s">
        <v>6</v>
      </c>
      <c r="Q79" s="217"/>
      <c r="R79" s="2"/>
      <c r="S79" s="226" t="s">
        <v>3</v>
      </c>
      <c r="T79" s="2"/>
      <c r="U79" s="2"/>
      <c r="V79" s="2"/>
      <c r="W79" s="2"/>
      <c r="X79" s="2"/>
      <c r="Y79" s="2"/>
    </row>
    <row r="80" spans="1:25" x14ac:dyDescent="0.35">
      <c r="A80" s="226" t="s">
        <v>5</v>
      </c>
      <c r="B80" s="247" t="s">
        <v>475</v>
      </c>
      <c r="C80" s="247" t="s">
        <v>296</v>
      </c>
      <c r="D80" s="247" t="s">
        <v>296</v>
      </c>
      <c r="E80" s="247" t="s">
        <v>296</v>
      </c>
      <c r="F80" s="247" t="s">
        <v>583</v>
      </c>
      <c r="G80" s="247" t="s">
        <v>296</v>
      </c>
      <c r="H80" s="247" t="s">
        <v>811</v>
      </c>
      <c r="I80" s="247" t="s">
        <v>296</v>
      </c>
      <c r="J80" s="247" t="s">
        <v>738</v>
      </c>
      <c r="K80" s="247" t="s">
        <v>296</v>
      </c>
      <c r="L80" s="247" t="s">
        <v>296</v>
      </c>
      <c r="M80" s="247" t="s">
        <v>296</v>
      </c>
      <c r="N80" s="247" t="s">
        <v>296</v>
      </c>
      <c r="O80" s="217"/>
      <c r="P80" s="216" t="s">
        <v>6</v>
      </c>
      <c r="Q80" s="217"/>
      <c r="R80" s="2"/>
      <c r="S80" s="226" t="s">
        <v>5</v>
      </c>
      <c r="T80" s="2"/>
      <c r="U80" s="2"/>
      <c r="V80" s="2"/>
      <c r="W80" s="2"/>
      <c r="X80" s="2"/>
      <c r="Y80" s="2"/>
    </row>
    <row r="81" spans="1:25" x14ac:dyDescent="0.35">
      <c r="A81" s="226" t="s">
        <v>56</v>
      </c>
      <c r="B81" s="247" t="s">
        <v>476</v>
      </c>
      <c r="C81" s="247" t="s">
        <v>296</v>
      </c>
      <c r="D81" s="247" t="s">
        <v>539</v>
      </c>
      <c r="E81" s="247" t="s">
        <v>296</v>
      </c>
      <c r="F81" s="247" t="s">
        <v>587</v>
      </c>
      <c r="G81" s="247" t="s">
        <v>296</v>
      </c>
      <c r="H81" s="247" t="s">
        <v>660</v>
      </c>
      <c r="I81" s="247" t="s">
        <v>296</v>
      </c>
      <c r="J81" s="247" t="s">
        <v>739</v>
      </c>
      <c r="K81" s="247" t="s">
        <v>296</v>
      </c>
      <c r="L81" s="247" t="s">
        <v>296</v>
      </c>
      <c r="M81" s="247" t="s">
        <v>296</v>
      </c>
      <c r="N81" s="247" t="s">
        <v>296</v>
      </c>
      <c r="O81" s="217"/>
      <c r="P81" s="216" t="s">
        <v>6</v>
      </c>
      <c r="Q81" s="217"/>
      <c r="R81" s="2"/>
      <c r="S81" s="226" t="s">
        <v>56</v>
      </c>
      <c r="T81" s="2"/>
      <c r="U81" s="2"/>
      <c r="V81" s="2"/>
      <c r="W81" s="2"/>
      <c r="X81" s="2"/>
      <c r="Y81" s="2"/>
    </row>
    <row r="82" spans="1:25" x14ac:dyDescent="0.35">
      <c r="A82" s="224" t="s">
        <v>195</v>
      </c>
      <c r="B82" s="247" t="s">
        <v>477</v>
      </c>
      <c r="C82" s="247" t="s">
        <v>296</v>
      </c>
      <c r="D82" s="247" t="s">
        <v>538</v>
      </c>
      <c r="E82" s="247" t="s">
        <v>296</v>
      </c>
      <c r="F82" s="247" t="s">
        <v>296</v>
      </c>
      <c r="G82" s="247" t="s">
        <v>296</v>
      </c>
      <c r="H82" s="247" t="s">
        <v>661</v>
      </c>
      <c r="I82" s="247" t="s">
        <v>296</v>
      </c>
      <c r="J82" s="247" t="s">
        <v>736</v>
      </c>
      <c r="K82" s="247" t="s">
        <v>296</v>
      </c>
      <c r="L82" s="247" t="s">
        <v>296</v>
      </c>
      <c r="M82" s="247" t="s">
        <v>296</v>
      </c>
      <c r="N82" s="247" t="s">
        <v>296</v>
      </c>
      <c r="O82" s="217"/>
      <c r="P82" s="216" t="s">
        <v>6</v>
      </c>
      <c r="Q82" s="217"/>
      <c r="R82" s="2"/>
      <c r="S82" s="224" t="s">
        <v>195</v>
      </c>
      <c r="T82" s="2"/>
      <c r="U82" s="2"/>
      <c r="V82" s="2"/>
      <c r="W82" s="2"/>
      <c r="X82" s="2"/>
      <c r="Y82" s="2"/>
    </row>
    <row r="83" spans="1:25" x14ac:dyDescent="0.35">
      <c r="A83" s="224" t="s">
        <v>7</v>
      </c>
      <c r="B83" s="247" t="s">
        <v>478</v>
      </c>
      <c r="C83" s="247" t="s">
        <v>296</v>
      </c>
      <c r="D83" s="247" t="s">
        <v>296</v>
      </c>
      <c r="E83" s="247" t="s">
        <v>296</v>
      </c>
      <c r="F83" s="247" t="s">
        <v>584</v>
      </c>
      <c r="G83" s="247" t="s">
        <v>296</v>
      </c>
      <c r="H83" s="247" t="s">
        <v>661</v>
      </c>
      <c r="I83" s="247" t="s">
        <v>296</v>
      </c>
      <c r="J83" s="247" t="s">
        <v>736</v>
      </c>
      <c r="K83" s="247" t="s">
        <v>296</v>
      </c>
      <c r="L83" s="247" t="s">
        <v>296</v>
      </c>
      <c r="M83" s="247" t="s">
        <v>296</v>
      </c>
      <c r="N83" s="247" t="s">
        <v>296</v>
      </c>
      <c r="O83" s="217"/>
      <c r="P83" s="216" t="s">
        <v>6</v>
      </c>
      <c r="Q83" s="217"/>
      <c r="R83" s="2"/>
      <c r="S83" s="224" t="s">
        <v>7</v>
      </c>
      <c r="T83" s="2"/>
      <c r="U83" s="2"/>
      <c r="V83" s="2"/>
      <c r="W83" s="2"/>
      <c r="X83" s="2"/>
      <c r="Y83" s="2"/>
    </row>
    <row r="84" spans="1:25" x14ac:dyDescent="0.35">
      <c r="A84" s="224" t="s">
        <v>8</v>
      </c>
      <c r="B84" s="247" t="s">
        <v>473</v>
      </c>
      <c r="C84" s="247" t="s">
        <v>296</v>
      </c>
      <c r="D84" s="247" t="s">
        <v>296</v>
      </c>
      <c r="E84" s="247" t="s">
        <v>296</v>
      </c>
      <c r="F84" s="247" t="s">
        <v>585</v>
      </c>
      <c r="G84" s="247" t="s">
        <v>296</v>
      </c>
      <c r="H84" s="247" t="s">
        <v>661</v>
      </c>
      <c r="I84" s="247" t="s">
        <v>296</v>
      </c>
      <c r="J84" s="247" t="s">
        <v>740</v>
      </c>
      <c r="K84" s="247" t="s">
        <v>296</v>
      </c>
      <c r="L84" s="247" t="s">
        <v>296</v>
      </c>
      <c r="M84" s="247" t="s">
        <v>296</v>
      </c>
      <c r="N84" s="247" t="s">
        <v>296</v>
      </c>
      <c r="O84" s="217"/>
      <c r="P84" s="216" t="s">
        <v>6</v>
      </c>
      <c r="Q84" s="217"/>
      <c r="R84" s="2"/>
      <c r="S84" s="224" t="s">
        <v>8</v>
      </c>
      <c r="T84" s="2"/>
      <c r="U84" s="2"/>
      <c r="V84" s="2"/>
      <c r="W84" s="2"/>
      <c r="X84" s="2"/>
      <c r="Y84" s="2"/>
    </row>
    <row r="85" spans="1:25" x14ac:dyDescent="0.35">
      <c r="A85" s="224" t="s">
        <v>10</v>
      </c>
      <c r="B85" s="247" t="s">
        <v>479</v>
      </c>
      <c r="C85" s="247" t="s">
        <v>296</v>
      </c>
      <c r="D85" s="247" t="s">
        <v>537</v>
      </c>
      <c r="E85" s="247" t="s">
        <v>296</v>
      </c>
      <c r="F85" s="247" t="s">
        <v>582</v>
      </c>
      <c r="G85" s="247" t="s">
        <v>296</v>
      </c>
      <c r="H85" s="247" t="s">
        <v>662</v>
      </c>
      <c r="I85" s="247" t="s">
        <v>296</v>
      </c>
      <c r="J85" s="247" t="s">
        <v>1028</v>
      </c>
      <c r="K85" s="247" t="s">
        <v>296</v>
      </c>
      <c r="L85" s="247" t="s">
        <v>296</v>
      </c>
      <c r="M85" s="247" t="s">
        <v>296</v>
      </c>
      <c r="N85" s="247" t="s">
        <v>296</v>
      </c>
      <c r="O85" s="217"/>
      <c r="P85" s="216" t="s">
        <v>6</v>
      </c>
      <c r="Q85" s="217"/>
      <c r="R85" s="2"/>
      <c r="S85" s="224" t="s">
        <v>10</v>
      </c>
      <c r="T85" s="2"/>
      <c r="U85" s="2"/>
      <c r="V85" s="2"/>
      <c r="W85" s="2"/>
      <c r="X85" s="2"/>
      <c r="Y85" s="2"/>
    </row>
    <row r="86" spans="1:25" x14ac:dyDescent="0.35">
      <c r="A86" s="224" t="s">
        <v>11</v>
      </c>
      <c r="B86" s="247" t="s">
        <v>477</v>
      </c>
      <c r="C86" s="247" t="s">
        <v>296</v>
      </c>
      <c r="D86" s="247" t="s">
        <v>296</v>
      </c>
      <c r="E86" s="247" t="s">
        <v>296</v>
      </c>
      <c r="F86" s="247" t="s">
        <v>296</v>
      </c>
      <c r="G86" s="247" t="s">
        <v>296</v>
      </c>
      <c r="H86" s="247" t="s">
        <v>663</v>
      </c>
      <c r="I86" s="247" t="s">
        <v>296</v>
      </c>
      <c r="J86" s="247" t="s">
        <v>296</v>
      </c>
      <c r="K86" s="247" t="s">
        <v>296</v>
      </c>
      <c r="L86" s="247" t="s">
        <v>296</v>
      </c>
      <c r="M86" s="247" t="s">
        <v>296</v>
      </c>
      <c r="N86" s="247" t="s">
        <v>296</v>
      </c>
      <c r="O86" s="217"/>
      <c r="P86" s="216" t="s">
        <v>6</v>
      </c>
      <c r="Q86" s="217"/>
      <c r="R86" s="2"/>
      <c r="S86" s="224" t="s">
        <v>11</v>
      </c>
      <c r="T86" s="2"/>
      <c r="U86" s="2"/>
      <c r="V86" s="2"/>
      <c r="W86" s="2"/>
      <c r="X86" s="2"/>
      <c r="Y86" s="2"/>
    </row>
    <row r="87" spans="1:25" x14ac:dyDescent="0.35">
      <c r="A87" s="224" t="s">
        <v>13</v>
      </c>
      <c r="B87" s="247" t="s">
        <v>477</v>
      </c>
      <c r="C87" s="247" t="s">
        <v>296</v>
      </c>
      <c r="D87" s="247" t="s">
        <v>296</v>
      </c>
      <c r="E87" s="247" t="s">
        <v>296</v>
      </c>
      <c r="F87" s="247" t="s">
        <v>584</v>
      </c>
      <c r="G87" s="247" t="s">
        <v>296</v>
      </c>
      <c r="H87" s="247" t="s">
        <v>662</v>
      </c>
      <c r="I87" s="247" t="s">
        <v>296</v>
      </c>
      <c r="J87" s="247" t="s">
        <v>1028</v>
      </c>
      <c r="K87" s="247" t="s">
        <v>296</v>
      </c>
      <c r="L87" s="247" t="s">
        <v>296</v>
      </c>
      <c r="M87" s="247" t="s">
        <v>296</v>
      </c>
      <c r="N87" s="247" t="s">
        <v>296</v>
      </c>
      <c r="O87" s="217"/>
      <c r="P87" s="216" t="s">
        <v>6</v>
      </c>
      <c r="Q87" s="217"/>
      <c r="R87" s="2"/>
      <c r="S87" s="224" t="s">
        <v>13</v>
      </c>
      <c r="T87" s="2"/>
      <c r="U87" s="2"/>
      <c r="V87" s="2"/>
      <c r="W87" s="2"/>
      <c r="X87" s="2"/>
      <c r="Y87" s="2"/>
    </row>
    <row r="88" spans="1:25" x14ac:dyDescent="0.35">
      <c r="A88" s="224" t="s">
        <v>14</v>
      </c>
      <c r="B88" s="248" t="str">
        <f>$T$5</f>
        <v>St Albans</v>
      </c>
      <c r="C88" s="249"/>
      <c r="D88" s="248" t="str">
        <f>$T$6</f>
        <v>Watford</v>
      </c>
      <c r="E88" s="249"/>
      <c r="F88" s="248" t="str">
        <f>$T$7</f>
        <v>Herts Phoenix</v>
      </c>
      <c r="G88" s="249"/>
      <c r="H88" s="248" t="str">
        <f>$T$8</f>
        <v>Dacorum &amp; T</v>
      </c>
      <c r="I88" s="249"/>
      <c r="J88" s="248" t="str">
        <f>$T$9</f>
        <v>Shaftesbury</v>
      </c>
      <c r="K88" s="249"/>
      <c r="L88" s="248" t="str">
        <f>$T$10</f>
        <v>HAWCS/Enfield</v>
      </c>
      <c r="M88" s="249"/>
      <c r="N88" s="248" t="str">
        <f>$T$11</f>
        <v>-</v>
      </c>
      <c r="O88" s="217"/>
      <c r="P88" s="33" t="str">
        <f>$T$12</f>
        <v>blank</v>
      </c>
      <c r="Q88" s="217"/>
      <c r="R88" s="2"/>
      <c r="S88" s="224" t="s">
        <v>14</v>
      </c>
      <c r="T88" s="2"/>
      <c r="U88" s="2"/>
      <c r="V88" s="2"/>
      <c r="W88" s="2"/>
      <c r="X88" s="2"/>
      <c r="Y88" s="2"/>
    </row>
    <row r="89" spans="1:25" x14ac:dyDescent="0.35">
      <c r="A89" s="224"/>
      <c r="B89" s="241" t="s">
        <v>15</v>
      </c>
      <c r="C89" s="236"/>
      <c r="D89" s="241" t="s">
        <v>15</v>
      </c>
      <c r="E89" s="236"/>
      <c r="F89" s="241" t="s">
        <v>15</v>
      </c>
      <c r="G89" s="236"/>
      <c r="H89" s="241" t="s">
        <v>15</v>
      </c>
      <c r="I89" s="236"/>
      <c r="J89" s="241" t="s">
        <v>15</v>
      </c>
      <c r="K89" s="236"/>
      <c r="L89" s="241" t="s">
        <v>15</v>
      </c>
      <c r="M89" s="236"/>
      <c r="N89" s="241" t="s">
        <v>15</v>
      </c>
      <c r="O89" s="7"/>
      <c r="P89" s="3" t="s">
        <v>15</v>
      </c>
      <c r="Q89" s="7"/>
      <c r="R89" s="2"/>
      <c r="S89" s="224"/>
      <c r="T89" s="2"/>
      <c r="U89" s="2"/>
      <c r="V89" s="2"/>
      <c r="W89" s="2"/>
      <c r="X89" s="2"/>
      <c r="Y89" s="2"/>
    </row>
    <row r="90" spans="1:25" x14ac:dyDescent="0.35">
      <c r="A90" s="226" t="s">
        <v>2</v>
      </c>
      <c r="B90" s="247" t="s">
        <v>480</v>
      </c>
      <c r="C90" s="247" t="s">
        <v>296</v>
      </c>
      <c r="D90" s="247" t="s">
        <v>538</v>
      </c>
      <c r="E90" s="247" t="s">
        <v>296</v>
      </c>
      <c r="F90" s="247" t="s">
        <v>584</v>
      </c>
      <c r="G90" s="247" t="s">
        <v>296</v>
      </c>
      <c r="H90" s="247" t="s">
        <v>664</v>
      </c>
      <c r="I90" s="247" t="s">
        <v>296</v>
      </c>
      <c r="J90" s="247" t="s">
        <v>737</v>
      </c>
      <c r="K90" s="247" t="s">
        <v>296</v>
      </c>
      <c r="L90" s="247" t="s">
        <v>296</v>
      </c>
      <c r="M90" s="247" t="s">
        <v>296</v>
      </c>
      <c r="N90" s="247" t="s">
        <v>296</v>
      </c>
      <c r="O90" s="217"/>
      <c r="P90" s="216" t="s">
        <v>6</v>
      </c>
      <c r="Q90" s="217"/>
      <c r="R90" s="2" t="s">
        <v>137</v>
      </c>
      <c r="S90" s="226" t="s">
        <v>2</v>
      </c>
      <c r="T90" s="2"/>
      <c r="U90" s="2"/>
      <c r="V90" s="2"/>
      <c r="W90" s="2"/>
      <c r="X90" s="2"/>
      <c r="Y90" s="2"/>
    </row>
    <row r="91" spans="1:25" x14ac:dyDescent="0.35">
      <c r="A91" s="226" t="s">
        <v>3</v>
      </c>
      <c r="B91" s="247" t="s">
        <v>481</v>
      </c>
      <c r="C91" s="247" t="s">
        <v>296</v>
      </c>
      <c r="D91" s="247" t="s">
        <v>537</v>
      </c>
      <c r="E91" s="247" t="s">
        <v>296</v>
      </c>
      <c r="F91" s="247" t="s">
        <v>585</v>
      </c>
      <c r="G91" s="247" t="s">
        <v>296</v>
      </c>
      <c r="H91" s="247" t="s">
        <v>662</v>
      </c>
      <c r="I91" s="247" t="s">
        <v>296</v>
      </c>
      <c r="J91" s="247" t="s">
        <v>741</v>
      </c>
      <c r="K91" s="247" t="s">
        <v>296</v>
      </c>
      <c r="L91" s="247" t="s">
        <v>296</v>
      </c>
      <c r="M91" s="247" t="s">
        <v>296</v>
      </c>
      <c r="N91" s="247" t="s">
        <v>296</v>
      </c>
      <c r="O91" s="217"/>
      <c r="P91" s="216" t="s">
        <v>6</v>
      </c>
      <c r="Q91" s="217"/>
      <c r="R91" s="2"/>
      <c r="S91" s="226" t="s">
        <v>3</v>
      </c>
      <c r="T91" s="2"/>
      <c r="U91" s="2"/>
      <c r="V91" s="2"/>
      <c r="W91" s="2"/>
      <c r="X91" s="2"/>
      <c r="Y91" s="2"/>
    </row>
    <row r="92" spans="1:25" x14ac:dyDescent="0.35">
      <c r="A92" s="226" t="s">
        <v>5</v>
      </c>
      <c r="B92" s="247" t="s">
        <v>482</v>
      </c>
      <c r="C92" s="247" t="s">
        <v>296</v>
      </c>
      <c r="D92" s="247" t="s">
        <v>296</v>
      </c>
      <c r="E92" s="247" t="s">
        <v>296</v>
      </c>
      <c r="F92" s="247" t="s">
        <v>586</v>
      </c>
      <c r="G92" s="247" t="s">
        <v>296</v>
      </c>
      <c r="H92" s="247" t="s">
        <v>665</v>
      </c>
      <c r="I92" s="247" t="s">
        <v>296</v>
      </c>
      <c r="J92" s="247" t="s">
        <v>742</v>
      </c>
      <c r="K92" s="247" t="s">
        <v>296</v>
      </c>
      <c r="L92" s="247" t="s">
        <v>296</v>
      </c>
      <c r="M92" s="247" t="s">
        <v>296</v>
      </c>
      <c r="N92" s="247" t="s">
        <v>296</v>
      </c>
      <c r="O92" s="217"/>
      <c r="P92" s="216" t="s">
        <v>6</v>
      </c>
      <c r="Q92" s="217"/>
      <c r="R92" s="2"/>
      <c r="S92" s="226" t="s">
        <v>5</v>
      </c>
      <c r="T92" s="2"/>
      <c r="U92" s="2"/>
      <c r="V92" s="2"/>
      <c r="W92" s="2"/>
      <c r="X92" s="2"/>
      <c r="Y92" s="2"/>
    </row>
    <row r="93" spans="1:25" x14ac:dyDescent="0.35">
      <c r="A93" s="226" t="s">
        <v>56</v>
      </c>
      <c r="B93" s="247" t="s">
        <v>483</v>
      </c>
      <c r="C93" s="247" t="s">
        <v>296</v>
      </c>
      <c r="D93" s="247" t="s">
        <v>296</v>
      </c>
      <c r="E93" s="247" t="s">
        <v>296</v>
      </c>
      <c r="F93" s="247" t="s">
        <v>587</v>
      </c>
      <c r="G93" s="247" t="s">
        <v>296</v>
      </c>
      <c r="H93" s="247" t="s">
        <v>666</v>
      </c>
      <c r="I93" s="247" t="s">
        <v>296</v>
      </c>
      <c r="J93" s="247" t="s">
        <v>743</v>
      </c>
      <c r="K93" s="247" t="s">
        <v>296</v>
      </c>
      <c r="L93" s="247" t="s">
        <v>296</v>
      </c>
      <c r="M93" s="247" t="s">
        <v>296</v>
      </c>
      <c r="N93" s="247" t="s">
        <v>296</v>
      </c>
      <c r="O93" s="217"/>
      <c r="P93" s="216" t="s">
        <v>6</v>
      </c>
      <c r="Q93" s="217"/>
      <c r="R93" s="2"/>
      <c r="S93" s="226" t="s">
        <v>56</v>
      </c>
      <c r="T93" s="2"/>
      <c r="U93" s="2"/>
      <c r="V93" s="2"/>
      <c r="W93" s="2"/>
      <c r="X93" s="2"/>
      <c r="Y93" s="2"/>
    </row>
    <row r="94" spans="1:25" x14ac:dyDescent="0.35">
      <c r="A94" s="224" t="s">
        <v>195</v>
      </c>
      <c r="B94" s="247" t="s">
        <v>484</v>
      </c>
      <c r="C94" s="247" t="s">
        <v>296</v>
      </c>
      <c r="D94" s="247" t="s">
        <v>296</v>
      </c>
      <c r="E94" s="247" t="s">
        <v>296</v>
      </c>
      <c r="F94" s="247"/>
      <c r="G94" s="247" t="s">
        <v>296</v>
      </c>
      <c r="H94" s="247" t="s">
        <v>665</v>
      </c>
      <c r="I94" s="247" t="s">
        <v>296</v>
      </c>
      <c r="J94" s="247" t="s">
        <v>737</v>
      </c>
      <c r="K94" s="247" t="s">
        <v>296</v>
      </c>
      <c r="L94" s="247" t="s">
        <v>296</v>
      </c>
      <c r="M94" s="247" t="s">
        <v>296</v>
      </c>
      <c r="N94" s="247" t="s">
        <v>296</v>
      </c>
      <c r="O94" s="217"/>
      <c r="P94" s="216" t="s">
        <v>6</v>
      </c>
      <c r="Q94" s="217"/>
      <c r="R94" s="2"/>
      <c r="S94" s="224" t="s">
        <v>195</v>
      </c>
      <c r="T94" s="2"/>
      <c r="U94" s="2"/>
      <c r="V94" s="2"/>
      <c r="W94" s="2"/>
      <c r="X94" s="2"/>
      <c r="Y94" s="2"/>
    </row>
    <row r="95" spans="1:25" x14ac:dyDescent="0.35">
      <c r="A95" s="224" t="s">
        <v>7</v>
      </c>
      <c r="B95" s="247" t="s">
        <v>480</v>
      </c>
      <c r="C95" s="247" t="s">
        <v>296</v>
      </c>
      <c r="D95" s="247" t="s">
        <v>296</v>
      </c>
      <c r="E95" s="247" t="s">
        <v>296</v>
      </c>
      <c r="F95" s="247" t="s">
        <v>588</v>
      </c>
      <c r="G95" s="247" t="s">
        <v>296</v>
      </c>
      <c r="H95" s="247" t="s">
        <v>667</v>
      </c>
      <c r="I95" s="247" t="s">
        <v>296</v>
      </c>
      <c r="J95" s="247" t="s">
        <v>744</v>
      </c>
      <c r="K95" s="247" t="s">
        <v>296</v>
      </c>
      <c r="L95" s="247" t="s">
        <v>296</v>
      </c>
      <c r="M95" s="247" t="s">
        <v>296</v>
      </c>
      <c r="N95" s="247" t="s">
        <v>296</v>
      </c>
      <c r="O95" s="217"/>
      <c r="P95" s="216" t="s">
        <v>6</v>
      </c>
      <c r="Q95" s="217"/>
      <c r="R95" s="2"/>
      <c r="S95" s="224" t="s">
        <v>7</v>
      </c>
      <c r="T95" s="2"/>
      <c r="U95" s="2"/>
      <c r="V95" s="2"/>
      <c r="W95" s="2"/>
      <c r="X95" s="2"/>
      <c r="Y95" s="2"/>
    </row>
    <row r="96" spans="1:25" x14ac:dyDescent="0.35">
      <c r="A96" s="224" t="s">
        <v>8</v>
      </c>
      <c r="B96" s="247" t="s">
        <v>476</v>
      </c>
      <c r="C96" s="247" t="s">
        <v>296</v>
      </c>
      <c r="D96" s="247" t="s">
        <v>296</v>
      </c>
      <c r="E96" s="247" t="s">
        <v>296</v>
      </c>
      <c r="F96" s="247" t="s">
        <v>588</v>
      </c>
      <c r="G96" s="247" t="s">
        <v>296</v>
      </c>
      <c r="H96" s="247" t="s">
        <v>660</v>
      </c>
      <c r="I96" s="247" t="s">
        <v>296</v>
      </c>
      <c r="J96" s="247" t="s">
        <v>741</v>
      </c>
      <c r="K96" s="247" t="s">
        <v>296</v>
      </c>
      <c r="L96" s="247" t="s">
        <v>296</v>
      </c>
      <c r="M96" s="247" t="s">
        <v>296</v>
      </c>
      <c r="N96" s="247" t="s">
        <v>296</v>
      </c>
      <c r="O96" s="217"/>
      <c r="P96" s="216" t="s">
        <v>6</v>
      </c>
      <c r="Q96" s="217"/>
      <c r="R96" s="2"/>
      <c r="S96" s="224" t="s">
        <v>8</v>
      </c>
      <c r="T96" s="2"/>
      <c r="U96" s="2"/>
      <c r="V96" s="2"/>
      <c r="W96" s="2"/>
      <c r="X96" s="2"/>
      <c r="Y96" s="2"/>
    </row>
    <row r="97" spans="1:25" x14ac:dyDescent="0.35">
      <c r="A97" s="224" t="s">
        <v>10</v>
      </c>
      <c r="B97" s="247" t="s">
        <v>482</v>
      </c>
      <c r="C97" s="247" t="s">
        <v>296</v>
      </c>
      <c r="D97" s="247" t="s">
        <v>296</v>
      </c>
      <c r="E97" s="247" t="s">
        <v>296</v>
      </c>
      <c r="F97" s="247" t="s">
        <v>589</v>
      </c>
      <c r="G97" s="247" t="s">
        <v>296</v>
      </c>
      <c r="H97" s="247" t="s">
        <v>668</v>
      </c>
      <c r="I97" s="247" t="s">
        <v>296</v>
      </c>
      <c r="J97" s="247" t="s">
        <v>737</v>
      </c>
      <c r="K97" s="247" t="s">
        <v>296</v>
      </c>
      <c r="L97" s="247" t="s">
        <v>296</v>
      </c>
      <c r="M97" s="247" t="s">
        <v>296</v>
      </c>
      <c r="N97" s="247" t="s">
        <v>296</v>
      </c>
      <c r="O97" s="217"/>
      <c r="P97" s="216" t="s">
        <v>6</v>
      </c>
      <c r="Q97" s="217"/>
      <c r="R97" s="2"/>
      <c r="S97" s="224" t="s">
        <v>10</v>
      </c>
      <c r="T97" s="2"/>
      <c r="U97" s="2"/>
      <c r="V97" s="2"/>
      <c r="W97" s="2"/>
      <c r="X97" s="2"/>
      <c r="Y97" s="2"/>
    </row>
    <row r="98" spans="1:25" x14ac:dyDescent="0.35">
      <c r="A98" s="224" t="s">
        <v>11</v>
      </c>
      <c r="B98" s="247" t="s">
        <v>296</v>
      </c>
      <c r="C98" s="247" t="s">
        <v>296</v>
      </c>
      <c r="D98" s="247" t="s">
        <v>296</v>
      </c>
      <c r="E98" s="247" t="s">
        <v>296</v>
      </c>
      <c r="F98" s="247"/>
      <c r="G98" s="247" t="s">
        <v>296</v>
      </c>
      <c r="H98" s="247" t="s">
        <v>669</v>
      </c>
      <c r="I98" s="247" t="s">
        <v>296</v>
      </c>
      <c r="J98" s="247" t="s">
        <v>745</v>
      </c>
      <c r="K98" s="247" t="s">
        <v>296</v>
      </c>
      <c r="L98" s="247" t="s">
        <v>296</v>
      </c>
      <c r="M98" s="247" t="s">
        <v>296</v>
      </c>
      <c r="N98" s="247" t="s">
        <v>296</v>
      </c>
      <c r="O98" s="217"/>
      <c r="P98" s="216" t="s">
        <v>6</v>
      </c>
      <c r="Q98" s="217"/>
      <c r="R98" s="2"/>
      <c r="S98" s="224" t="s">
        <v>11</v>
      </c>
      <c r="T98" s="2"/>
      <c r="U98" s="2"/>
      <c r="V98" s="2"/>
      <c r="W98" s="2"/>
      <c r="X98" s="2"/>
      <c r="Y98" s="2"/>
    </row>
    <row r="99" spans="1:25" x14ac:dyDescent="0.35">
      <c r="A99" s="224" t="s">
        <v>13</v>
      </c>
      <c r="B99" s="247" t="s">
        <v>485</v>
      </c>
      <c r="C99" s="247" t="s">
        <v>296</v>
      </c>
      <c r="D99" s="247" t="s">
        <v>296</v>
      </c>
      <c r="E99" s="247" t="s">
        <v>296</v>
      </c>
      <c r="F99" s="247" t="s">
        <v>589</v>
      </c>
      <c r="G99" s="247" t="s">
        <v>296</v>
      </c>
      <c r="H99" s="247" t="s">
        <v>669</v>
      </c>
      <c r="I99" s="247" t="s">
        <v>296</v>
      </c>
      <c r="J99" s="247" t="s">
        <v>745</v>
      </c>
      <c r="K99" s="247" t="s">
        <v>296</v>
      </c>
      <c r="L99" s="247" t="s">
        <v>296</v>
      </c>
      <c r="M99" s="247" t="s">
        <v>296</v>
      </c>
      <c r="N99" s="247" t="s">
        <v>296</v>
      </c>
      <c r="O99" s="217"/>
      <c r="P99" s="216" t="s">
        <v>6</v>
      </c>
      <c r="Q99" s="217"/>
      <c r="R99" s="2"/>
      <c r="S99" s="224" t="s">
        <v>13</v>
      </c>
      <c r="T99" s="2"/>
      <c r="U99" s="2"/>
      <c r="V99" s="2"/>
      <c r="W99" s="2"/>
      <c r="X99" s="2"/>
      <c r="Y99" s="2"/>
    </row>
    <row r="100" spans="1:25" x14ac:dyDescent="0.35">
      <c r="A100" s="224"/>
      <c r="B100" s="235"/>
      <c r="C100" s="235"/>
      <c r="D100" s="235"/>
      <c r="E100" s="235"/>
      <c r="F100" s="235"/>
      <c r="G100" s="235"/>
      <c r="H100" s="235"/>
      <c r="I100" s="235"/>
      <c r="J100" s="235"/>
      <c r="K100" s="235"/>
      <c r="L100" s="235"/>
      <c r="M100" s="235"/>
      <c r="N100" s="235"/>
      <c r="O100" s="2"/>
      <c r="P100" s="2"/>
      <c r="Q100" s="2"/>
      <c r="R100" s="2"/>
      <c r="S100" s="224"/>
      <c r="T100" s="2"/>
      <c r="U100" s="2"/>
      <c r="V100" s="2"/>
      <c r="W100" s="2"/>
      <c r="X100" s="2"/>
      <c r="Y100" s="2"/>
    </row>
    <row r="101" spans="1:25" x14ac:dyDescent="0.35">
      <c r="A101" s="227" t="s">
        <v>256</v>
      </c>
      <c r="B101" s="241" t="str">
        <f>$T$5</f>
        <v>St Albans</v>
      </c>
      <c r="C101" s="241"/>
      <c r="D101" s="241" t="str">
        <f>$T$6</f>
        <v>Watford</v>
      </c>
      <c r="E101" s="241"/>
      <c r="F101" s="241" t="str">
        <f>$T$7</f>
        <v>Herts Phoenix</v>
      </c>
      <c r="G101" s="241"/>
      <c r="H101" s="241" t="str">
        <f>$T$8</f>
        <v>Dacorum &amp; T</v>
      </c>
      <c r="I101" s="241"/>
      <c r="J101" s="241" t="str">
        <f>$T$9</f>
        <v>Shaftesbury</v>
      </c>
      <c r="K101" s="241"/>
      <c r="L101" s="241" t="str">
        <f>$T$10</f>
        <v>HAWCS/Enfield</v>
      </c>
      <c r="M101" s="241"/>
      <c r="N101" s="241" t="str">
        <f>$T$11</f>
        <v>-</v>
      </c>
      <c r="O101" s="4"/>
      <c r="P101" s="3" t="str">
        <f>$T$12</f>
        <v>blank</v>
      </c>
      <c r="Q101" s="4"/>
      <c r="R101" s="2"/>
      <c r="S101" s="227" t="s">
        <v>256</v>
      </c>
      <c r="T101" s="2"/>
      <c r="U101" s="2"/>
      <c r="V101" s="2"/>
      <c r="W101" s="2"/>
      <c r="X101" s="2"/>
      <c r="Y101" s="2"/>
    </row>
    <row r="102" spans="1:25" x14ac:dyDescent="0.35">
      <c r="A102" s="226" t="s">
        <v>2</v>
      </c>
      <c r="B102" s="242" t="s">
        <v>462</v>
      </c>
      <c r="C102" s="242" t="s">
        <v>296</v>
      </c>
      <c r="D102" s="242" t="s">
        <v>528</v>
      </c>
      <c r="E102" s="242" t="s">
        <v>296</v>
      </c>
      <c r="F102" s="242" t="s">
        <v>296</v>
      </c>
      <c r="G102" s="242" t="s">
        <v>296</v>
      </c>
      <c r="H102" s="242" t="s">
        <v>637</v>
      </c>
      <c r="I102" s="242" t="s">
        <v>296</v>
      </c>
      <c r="J102" s="242" t="s">
        <v>707</v>
      </c>
      <c r="K102" s="242" t="s">
        <v>296</v>
      </c>
      <c r="L102" s="242" t="s">
        <v>787</v>
      </c>
      <c r="M102" s="242" t="s">
        <v>296</v>
      </c>
      <c r="N102" s="242" t="s">
        <v>296</v>
      </c>
      <c r="O102" s="219"/>
      <c r="P102" s="218" t="s">
        <v>6</v>
      </c>
      <c r="Q102" s="219"/>
      <c r="R102" s="2" t="s">
        <v>319</v>
      </c>
      <c r="S102" s="226" t="s">
        <v>2</v>
      </c>
      <c r="T102" s="2"/>
      <c r="U102" s="2"/>
      <c r="V102" s="2"/>
      <c r="W102" s="2"/>
      <c r="X102" s="2"/>
      <c r="Y102" s="2"/>
    </row>
    <row r="103" spans="1:25" x14ac:dyDescent="0.35">
      <c r="A103" s="226" t="s">
        <v>3</v>
      </c>
      <c r="B103" s="242" t="s">
        <v>462</v>
      </c>
      <c r="C103" s="242" t="s">
        <v>296</v>
      </c>
      <c r="D103" s="242" t="s">
        <v>529</v>
      </c>
      <c r="E103" s="242" t="s">
        <v>296</v>
      </c>
      <c r="F103" s="242" t="s">
        <v>296</v>
      </c>
      <c r="G103" s="242" t="s">
        <v>296</v>
      </c>
      <c r="H103" s="242" t="s">
        <v>637</v>
      </c>
      <c r="I103" s="242" t="s">
        <v>296</v>
      </c>
      <c r="J103" s="242" t="s">
        <v>707</v>
      </c>
      <c r="K103" s="242" t="s">
        <v>296</v>
      </c>
      <c r="L103" s="242" t="s">
        <v>787</v>
      </c>
      <c r="M103" s="242" t="s">
        <v>296</v>
      </c>
      <c r="N103" s="242" t="s">
        <v>296</v>
      </c>
      <c r="O103" s="219"/>
      <c r="P103" s="218" t="s">
        <v>6</v>
      </c>
      <c r="Q103" s="219"/>
      <c r="R103" s="2"/>
      <c r="S103" s="226" t="s">
        <v>3</v>
      </c>
      <c r="T103" s="2"/>
      <c r="U103" s="2"/>
      <c r="V103" s="2"/>
      <c r="W103" s="2"/>
      <c r="X103" s="2"/>
      <c r="Y103" s="2"/>
    </row>
    <row r="104" spans="1:25" x14ac:dyDescent="0.35">
      <c r="A104" s="226" t="s">
        <v>86</v>
      </c>
      <c r="B104" s="242" t="s">
        <v>463</v>
      </c>
      <c r="C104" s="242" t="s">
        <v>296</v>
      </c>
      <c r="D104" s="242" t="s">
        <v>296</v>
      </c>
      <c r="E104" s="242" t="s">
        <v>296</v>
      </c>
      <c r="F104" s="242" t="s">
        <v>571</v>
      </c>
      <c r="G104" s="242" t="s">
        <v>296</v>
      </c>
      <c r="H104" s="242" t="s">
        <v>638</v>
      </c>
      <c r="I104" s="242" t="s">
        <v>296</v>
      </c>
      <c r="J104" s="242" t="s">
        <v>708</v>
      </c>
      <c r="K104" s="242" t="s">
        <v>296</v>
      </c>
      <c r="L104" s="242" t="s">
        <v>788</v>
      </c>
      <c r="M104" s="242" t="s">
        <v>296</v>
      </c>
      <c r="N104" s="242" t="s">
        <v>296</v>
      </c>
      <c r="O104" s="219"/>
      <c r="P104" s="218" t="s">
        <v>6</v>
      </c>
      <c r="Q104" s="219"/>
      <c r="R104" s="2"/>
      <c r="S104" s="226" t="s">
        <v>86</v>
      </c>
      <c r="T104" s="2"/>
      <c r="U104" s="2"/>
      <c r="V104" s="2"/>
      <c r="W104" s="2"/>
      <c r="X104" s="2"/>
      <c r="Y104" s="2"/>
    </row>
    <row r="105" spans="1:25" x14ac:dyDescent="0.35">
      <c r="A105" s="226" t="s">
        <v>5</v>
      </c>
      <c r="B105" s="242" t="s">
        <v>464</v>
      </c>
      <c r="C105" s="242" t="s">
        <v>296</v>
      </c>
      <c r="D105" s="242" t="s">
        <v>530</v>
      </c>
      <c r="E105" s="242" t="s">
        <v>296</v>
      </c>
      <c r="F105" s="242" t="s">
        <v>571</v>
      </c>
      <c r="G105" s="242" t="s">
        <v>296</v>
      </c>
      <c r="H105" s="242" t="s">
        <v>639</v>
      </c>
      <c r="I105" s="242" t="s">
        <v>296</v>
      </c>
      <c r="J105" s="242" t="s">
        <v>709</v>
      </c>
      <c r="K105" s="242" t="s">
        <v>296</v>
      </c>
      <c r="L105" s="242" t="s">
        <v>296</v>
      </c>
      <c r="M105" s="242" t="s">
        <v>296</v>
      </c>
      <c r="N105" s="242" t="s">
        <v>296</v>
      </c>
      <c r="O105" s="219"/>
      <c r="P105" s="218" t="s">
        <v>6</v>
      </c>
      <c r="Q105" s="219"/>
      <c r="R105" s="2"/>
      <c r="S105" s="226" t="s">
        <v>5</v>
      </c>
      <c r="T105" s="2"/>
      <c r="U105" s="2"/>
      <c r="V105" s="2"/>
      <c r="W105" s="2"/>
      <c r="X105" s="2"/>
      <c r="Y105" s="2"/>
    </row>
    <row r="106" spans="1:25" x14ac:dyDescent="0.35">
      <c r="A106" s="226" t="s">
        <v>56</v>
      </c>
      <c r="B106" s="242" t="s">
        <v>296</v>
      </c>
      <c r="C106" s="242" t="s">
        <v>296</v>
      </c>
      <c r="D106" s="242" t="s">
        <v>296</v>
      </c>
      <c r="E106" s="242" t="s">
        <v>296</v>
      </c>
      <c r="F106" s="242" t="s">
        <v>296</v>
      </c>
      <c r="G106" s="242" t="s">
        <v>296</v>
      </c>
      <c r="H106" s="242" t="s">
        <v>640</v>
      </c>
      <c r="I106" s="242" t="s">
        <v>296</v>
      </c>
      <c r="J106" s="242" t="s">
        <v>296</v>
      </c>
      <c r="K106" s="242" t="s">
        <v>296</v>
      </c>
      <c r="L106" s="242" t="s">
        <v>296</v>
      </c>
      <c r="M106" s="242" t="s">
        <v>296</v>
      </c>
      <c r="N106" s="242" t="s">
        <v>296</v>
      </c>
      <c r="O106" s="219"/>
      <c r="P106" s="218" t="s">
        <v>6</v>
      </c>
      <c r="Q106" s="219"/>
      <c r="R106" s="2"/>
      <c r="S106" s="226" t="s">
        <v>56</v>
      </c>
      <c r="T106" s="2"/>
      <c r="U106" s="2"/>
      <c r="V106" s="2"/>
      <c r="W106" s="2"/>
      <c r="X106" s="2"/>
      <c r="Y106" s="2"/>
    </row>
    <row r="107" spans="1:25" x14ac:dyDescent="0.35">
      <c r="A107" s="226" t="s">
        <v>20</v>
      </c>
      <c r="B107" s="242" t="s">
        <v>296</v>
      </c>
      <c r="C107" s="242" t="s">
        <v>296</v>
      </c>
      <c r="D107" s="242" t="s">
        <v>528</v>
      </c>
      <c r="E107" s="242" t="s">
        <v>296</v>
      </c>
      <c r="F107" s="242" t="s">
        <v>573</v>
      </c>
      <c r="G107" s="242" t="s">
        <v>296</v>
      </c>
      <c r="H107" s="242" t="s">
        <v>641</v>
      </c>
      <c r="I107" s="242" t="s">
        <v>296</v>
      </c>
      <c r="J107" s="242" t="s">
        <v>710</v>
      </c>
      <c r="K107" s="242" t="s">
        <v>296</v>
      </c>
      <c r="L107" s="242" t="s">
        <v>789</v>
      </c>
      <c r="M107" s="242" t="s">
        <v>296</v>
      </c>
      <c r="N107" s="242" t="s">
        <v>296</v>
      </c>
      <c r="O107" s="219"/>
      <c r="P107" s="218" t="s">
        <v>6</v>
      </c>
      <c r="Q107" s="219"/>
      <c r="R107" s="2"/>
      <c r="S107" s="226" t="s">
        <v>20</v>
      </c>
      <c r="T107" s="2"/>
      <c r="U107" s="2"/>
      <c r="V107" s="2"/>
      <c r="W107" s="2"/>
      <c r="X107" s="2"/>
      <c r="Y107" s="2"/>
    </row>
    <row r="108" spans="1:25" x14ac:dyDescent="0.35">
      <c r="A108" s="226" t="s">
        <v>272</v>
      </c>
      <c r="B108" s="242" t="s">
        <v>296</v>
      </c>
      <c r="C108" s="242" t="s">
        <v>296</v>
      </c>
      <c r="D108" s="242" t="s">
        <v>296</v>
      </c>
      <c r="E108" s="242" t="s">
        <v>296</v>
      </c>
      <c r="F108" s="242" t="s">
        <v>296</v>
      </c>
      <c r="G108" s="242" t="s">
        <v>296</v>
      </c>
      <c r="H108" s="242" t="s">
        <v>642</v>
      </c>
      <c r="I108" s="242" t="s">
        <v>296</v>
      </c>
      <c r="J108" s="242" t="s">
        <v>296</v>
      </c>
      <c r="K108" s="242" t="s">
        <v>296</v>
      </c>
      <c r="L108" s="242" t="s">
        <v>784</v>
      </c>
      <c r="M108" s="242" t="s">
        <v>296</v>
      </c>
      <c r="N108" s="242" t="s">
        <v>296</v>
      </c>
      <c r="O108" s="219"/>
      <c r="P108" s="218" t="s">
        <v>6</v>
      </c>
      <c r="Q108" s="219"/>
      <c r="R108" s="2"/>
      <c r="S108" s="226" t="s">
        <v>272</v>
      </c>
      <c r="T108" s="2"/>
      <c r="U108" s="2"/>
      <c r="V108" s="2"/>
      <c r="W108" s="2"/>
      <c r="X108" s="2"/>
      <c r="Y108" s="2"/>
    </row>
    <row r="109" spans="1:25" x14ac:dyDescent="0.35">
      <c r="A109" s="224" t="s">
        <v>7</v>
      </c>
      <c r="B109" s="242" t="s">
        <v>465</v>
      </c>
      <c r="C109" s="242" t="s">
        <v>296</v>
      </c>
      <c r="D109" s="242" t="s">
        <v>531</v>
      </c>
      <c r="E109" s="242" t="s">
        <v>296</v>
      </c>
      <c r="F109" s="242" t="s">
        <v>573</v>
      </c>
      <c r="G109" s="242" t="s">
        <v>296</v>
      </c>
      <c r="H109" s="242" t="s">
        <v>643</v>
      </c>
      <c r="I109" s="242" t="s">
        <v>296</v>
      </c>
      <c r="J109" s="242" t="s">
        <v>711</v>
      </c>
      <c r="K109" s="242" t="s">
        <v>296</v>
      </c>
      <c r="L109" s="242" t="s">
        <v>296</v>
      </c>
      <c r="M109" s="242" t="s">
        <v>296</v>
      </c>
      <c r="N109" s="242" t="s">
        <v>296</v>
      </c>
      <c r="O109" s="219"/>
      <c r="P109" s="218" t="s">
        <v>6</v>
      </c>
      <c r="Q109" s="219"/>
      <c r="R109" s="2"/>
      <c r="S109" s="224" t="s">
        <v>7</v>
      </c>
      <c r="T109" s="2"/>
      <c r="U109" s="2"/>
      <c r="V109" s="2"/>
      <c r="W109" s="2"/>
      <c r="X109" s="2"/>
      <c r="Y109" s="2"/>
    </row>
    <row r="110" spans="1:25" x14ac:dyDescent="0.35">
      <c r="A110" s="224" t="s">
        <v>8</v>
      </c>
      <c r="B110" s="242" t="s">
        <v>462</v>
      </c>
      <c r="C110" s="242" t="s">
        <v>296</v>
      </c>
      <c r="D110" s="242" t="s">
        <v>529</v>
      </c>
      <c r="E110" s="242" t="s">
        <v>296</v>
      </c>
      <c r="F110" s="242" t="s">
        <v>573</v>
      </c>
      <c r="G110" s="242" t="s">
        <v>296</v>
      </c>
      <c r="H110" s="242" t="s">
        <v>296</v>
      </c>
      <c r="I110" s="242" t="s">
        <v>296</v>
      </c>
      <c r="J110" s="242" t="s">
        <v>710</v>
      </c>
      <c r="K110" s="242" t="s">
        <v>296</v>
      </c>
      <c r="L110" s="242" t="s">
        <v>296</v>
      </c>
      <c r="M110" s="242" t="s">
        <v>296</v>
      </c>
      <c r="N110" s="242" t="s">
        <v>296</v>
      </c>
      <c r="O110" s="219"/>
      <c r="P110" s="218" t="s">
        <v>6</v>
      </c>
      <c r="Q110" s="219"/>
      <c r="R110" s="2"/>
      <c r="S110" s="224" t="s">
        <v>8</v>
      </c>
      <c r="T110" s="2"/>
      <c r="U110" s="2"/>
      <c r="V110" s="2"/>
      <c r="W110" s="2"/>
      <c r="X110" s="2"/>
      <c r="Y110" s="2"/>
    </row>
    <row r="111" spans="1:25" x14ac:dyDescent="0.35">
      <c r="A111" s="224" t="s">
        <v>9</v>
      </c>
      <c r="B111" s="242" t="s">
        <v>463</v>
      </c>
      <c r="C111" s="242" t="s">
        <v>296</v>
      </c>
      <c r="D111" s="242" t="s">
        <v>296</v>
      </c>
      <c r="E111" s="242" t="s">
        <v>296</v>
      </c>
      <c r="F111" s="242" t="s">
        <v>296</v>
      </c>
      <c r="G111" s="242" t="s">
        <v>296</v>
      </c>
      <c r="H111" s="242" t="s">
        <v>296</v>
      </c>
      <c r="I111" s="242" t="s">
        <v>296</v>
      </c>
      <c r="J111" s="242" t="s">
        <v>1023</v>
      </c>
      <c r="K111" s="242" t="s">
        <v>296</v>
      </c>
      <c r="L111" s="242" t="s">
        <v>296</v>
      </c>
      <c r="M111" s="242" t="s">
        <v>296</v>
      </c>
      <c r="N111" s="242" t="s">
        <v>296</v>
      </c>
      <c r="O111" s="219"/>
      <c r="P111" s="218" t="s">
        <v>6</v>
      </c>
      <c r="Q111" s="219"/>
      <c r="R111" s="2"/>
      <c r="S111" s="224" t="s">
        <v>9</v>
      </c>
      <c r="T111" s="2"/>
      <c r="U111" s="2"/>
      <c r="V111" s="2"/>
      <c r="W111" s="2"/>
      <c r="X111" s="2"/>
      <c r="Y111" s="2"/>
    </row>
    <row r="112" spans="1:25" x14ac:dyDescent="0.35">
      <c r="A112" s="224" t="s">
        <v>10</v>
      </c>
      <c r="B112" s="242" t="s">
        <v>466</v>
      </c>
      <c r="C112" s="242" t="s">
        <v>296</v>
      </c>
      <c r="D112" s="242" t="s">
        <v>296</v>
      </c>
      <c r="E112" s="242" t="s">
        <v>296</v>
      </c>
      <c r="F112" s="242" t="s">
        <v>573</v>
      </c>
      <c r="G112" s="242" t="s">
        <v>296</v>
      </c>
      <c r="H112" s="242" t="s">
        <v>644</v>
      </c>
      <c r="I112" s="242" t="s">
        <v>296</v>
      </c>
      <c r="J112" s="242" t="s">
        <v>712</v>
      </c>
      <c r="K112" s="242" t="s">
        <v>296</v>
      </c>
      <c r="L112" s="242" t="s">
        <v>296</v>
      </c>
      <c r="M112" s="242" t="s">
        <v>296</v>
      </c>
      <c r="N112" s="242" t="s">
        <v>296</v>
      </c>
      <c r="O112" s="219"/>
      <c r="P112" s="218" t="s">
        <v>6</v>
      </c>
      <c r="Q112" s="219"/>
      <c r="R112" s="2"/>
      <c r="S112" s="224" t="s">
        <v>10</v>
      </c>
      <c r="T112" s="2"/>
      <c r="U112" s="2"/>
      <c r="V112" s="2"/>
      <c r="W112" s="2"/>
      <c r="X112" s="2"/>
      <c r="Y112" s="2"/>
    </row>
    <row r="113" spans="1:25" x14ac:dyDescent="0.35">
      <c r="A113" s="224" t="s">
        <v>11</v>
      </c>
      <c r="B113" s="242" t="s">
        <v>467</v>
      </c>
      <c r="C113" s="242" t="s">
        <v>296</v>
      </c>
      <c r="D113" s="242" t="s">
        <v>296</v>
      </c>
      <c r="E113" s="242" t="s">
        <v>296</v>
      </c>
      <c r="F113" s="242" t="s">
        <v>572</v>
      </c>
      <c r="G113" s="242" t="s">
        <v>296</v>
      </c>
      <c r="H113" s="242" t="s">
        <v>645</v>
      </c>
      <c r="I113" s="242" t="s">
        <v>296</v>
      </c>
      <c r="J113" s="242" t="s">
        <v>713</v>
      </c>
      <c r="K113" s="242" t="s">
        <v>296</v>
      </c>
      <c r="L113" s="242" t="s">
        <v>790</v>
      </c>
      <c r="M113" s="242" t="s">
        <v>296</v>
      </c>
      <c r="N113" s="242" t="s">
        <v>296</v>
      </c>
      <c r="O113" s="219"/>
      <c r="P113" s="218" t="s">
        <v>6</v>
      </c>
      <c r="Q113" s="219"/>
      <c r="R113" s="2"/>
      <c r="S113" s="224" t="s">
        <v>11</v>
      </c>
      <c r="T113" s="2"/>
      <c r="U113" s="2"/>
      <c r="V113" s="2"/>
      <c r="W113" s="2"/>
      <c r="X113" s="2"/>
      <c r="Y113" s="2"/>
    </row>
    <row r="114" spans="1:25" x14ac:dyDescent="0.35">
      <c r="A114" s="224" t="s">
        <v>12</v>
      </c>
      <c r="B114" s="242" t="s">
        <v>296</v>
      </c>
      <c r="C114" s="242" t="s">
        <v>296</v>
      </c>
      <c r="D114" s="242" t="s">
        <v>296</v>
      </c>
      <c r="E114" s="242" t="s">
        <v>296</v>
      </c>
      <c r="F114" s="242" t="s">
        <v>296</v>
      </c>
      <c r="G114" s="242" t="s">
        <v>296</v>
      </c>
      <c r="H114" s="242" t="s">
        <v>646</v>
      </c>
      <c r="I114" s="242" t="s">
        <v>296</v>
      </c>
      <c r="J114" s="242" t="s">
        <v>712</v>
      </c>
      <c r="K114" s="242" t="s">
        <v>296</v>
      </c>
      <c r="L114" s="242" t="s">
        <v>790</v>
      </c>
      <c r="M114" s="242" t="s">
        <v>296</v>
      </c>
      <c r="N114" s="242" t="s">
        <v>296</v>
      </c>
      <c r="O114" s="219"/>
      <c r="P114" s="218" t="s">
        <v>6</v>
      </c>
      <c r="Q114" s="219"/>
      <c r="R114" s="2"/>
      <c r="S114" s="224" t="s">
        <v>12</v>
      </c>
      <c r="T114" s="2"/>
      <c r="U114" s="2"/>
      <c r="V114" s="2"/>
      <c r="W114" s="2"/>
      <c r="X114" s="2"/>
      <c r="Y114" s="2"/>
    </row>
    <row r="115" spans="1:25" x14ac:dyDescent="0.35">
      <c r="A115" s="224" t="s">
        <v>13</v>
      </c>
      <c r="B115" s="242" t="s">
        <v>296</v>
      </c>
      <c r="C115" s="242" t="s">
        <v>296</v>
      </c>
      <c r="D115" s="242" t="s">
        <v>532</v>
      </c>
      <c r="E115" s="242" t="s">
        <v>296</v>
      </c>
      <c r="F115" s="242" t="s">
        <v>296</v>
      </c>
      <c r="G115" s="242" t="s">
        <v>296</v>
      </c>
      <c r="H115" s="242" t="s">
        <v>645</v>
      </c>
      <c r="I115" s="242" t="s">
        <v>296</v>
      </c>
      <c r="J115" s="242" t="s">
        <v>714</v>
      </c>
      <c r="K115" s="242" t="s">
        <v>296</v>
      </c>
      <c r="L115" s="242" t="s">
        <v>296</v>
      </c>
      <c r="M115" s="242" t="s">
        <v>296</v>
      </c>
      <c r="N115" s="242" t="s">
        <v>296</v>
      </c>
      <c r="O115" s="219"/>
      <c r="P115" s="218" t="s">
        <v>6</v>
      </c>
      <c r="Q115" s="219"/>
      <c r="R115" s="2"/>
      <c r="S115" s="224" t="s">
        <v>13</v>
      </c>
      <c r="T115" s="2"/>
      <c r="U115" s="2"/>
      <c r="V115" s="2"/>
      <c r="W115" s="2"/>
      <c r="X115" s="2"/>
      <c r="Y115" s="2"/>
    </row>
    <row r="116" spans="1:25" x14ac:dyDescent="0.35">
      <c r="A116" s="224" t="s">
        <v>14</v>
      </c>
      <c r="B116" s="243" t="str">
        <f>$T$5</f>
        <v>St Albans</v>
      </c>
      <c r="C116" s="243"/>
      <c r="D116" s="243" t="str">
        <f>$T$6</f>
        <v>Watford</v>
      </c>
      <c r="E116" s="243"/>
      <c r="F116" s="243" t="str">
        <f>$T$7</f>
        <v>Herts Phoenix</v>
      </c>
      <c r="G116" s="243"/>
      <c r="H116" s="243" t="str">
        <f>$T$8</f>
        <v>Dacorum &amp; T</v>
      </c>
      <c r="I116" s="243"/>
      <c r="J116" s="243" t="str">
        <f>$T$9</f>
        <v>Shaftesbury</v>
      </c>
      <c r="K116" s="243"/>
      <c r="L116" s="243" t="str">
        <f>$T$10</f>
        <v>HAWCS/Enfield</v>
      </c>
      <c r="M116" s="243"/>
      <c r="N116" s="243" t="str">
        <f>$T$11</f>
        <v>-</v>
      </c>
      <c r="O116" s="4"/>
      <c r="P116" s="3" t="str">
        <f>$T$12</f>
        <v>blank</v>
      </c>
      <c r="Q116" s="213"/>
      <c r="R116" s="2"/>
      <c r="S116" s="224" t="s">
        <v>14</v>
      </c>
      <c r="T116" s="2"/>
      <c r="U116" s="2"/>
      <c r="V116" s="2"/>
      <c r="W116" s="2"/>
      <c r="X116" s="2"/>
      <c r="Y116" s="2"/>
    </row>
    <row r="117" spans="1:25" x14ac:dyDescent="0.35">
      <c r="A117" s="224"/>
      <c r="B117" s="241" t="s">
        <v>15</v>
      </c>
      <c r="C117" s="236"/>
      <c r="D117" s="241" t="s">
        <v>15</v>
      </c>
      <c r="E117" s="236"/>
      <c r="F117" s="241" t="s">
        <v>15</v>
      </c>
      <c r="G117" s="236"/>
      <c r="H117" s="241" t="s">
        <v>15</v>
      </c>
      <c r="I117" s="236"/>
      <c r="J117" s="241" t="s">
        <v>15</v>
      </c>
      <c r="K117" s="236"/>
      <c r="L117" s="241" t="s">
        <v>15</v>
      </c>
      <c r="M117" s="236"/>
      <c r="N117" s="241" t="s">
        <v>15</v>
      </c>
      <c r="O117" s="7"/>
      <c r="P117" s="3" t="s">
        <v>15</v>
      </c>
      <c r="Q117" s="7"/>
      <c r="R117" s="2" t="s">
        <v>320</v>
      </c>
      <c r="S117" s="224"/>
      <c r="T117" s="2"/>
      <c r="U117" s="2"/>
      <c r="V117" s="2"/>
      <c r="W117" s="2"/>
      <c r="X117" s="2"/>
      <c r="Y117" s="2"/>
    </row>
    <row r="118" spans="1:25" x14ac:dyDescent="0.35">
      <c r="A118" s="226" t="s">
        <v>2</v>
      </c>
      <c r="B118" s="242" t="s">
        <v>466</v>
      </c>
      <c r="C118" s="242" t="s">
        <v>296</v>
      </c>
      <c r="D118" s="242" t="s">
        <v>529</v>
      </c>
      <c r="E118" s="242" t="s">
        <v>296</v>
      </c>
      <c r="F118" s="242" t="s">
        <v>296</v>
      </c>
      <c r="G118" s="242" t="s">
        <v>296</v>
      </c>
      <c r="H118" s="242" t="s">
        <v>647</v>
      </c>
      <c r="I118" s="242" t="s">
        <v>296</v>
      </c>
      <c r="J118" s="242" t="s">
        <v>710</v>
      </c>
      <c r="K118" s="242" t="s">
        <v>296</v>
      </c>
      <c r="L118" s="242" t="s">
        <v>296</v>
      </c>
      <c r="M118" s="242" t="s">
        <v>296</v>
      </c>
      <c r="N118" s="242" t="s">
        <v>296</v>
      </c>
      <c r="O118" s="219"/>
      <c r="P118" s="218" t="s">
        <v>6</v>
      </c>
      <c r="Q118" s="219"/>
      <c r="R118" s="2"/>
      <c r="S118" s="226" t="s">
        <v>2</v>
      </c>
      <c r="T118" s="2"/>
      <c r="U118" s="2"/>
      <c r="V118" s="2"/>
      <c r="W118" s="2"/>
      <c r="X118" s="2"/>
      <c r="Y118" s="2"/>
    </row>
    <row r="119" spans="1:25" x14ac:dyDescent="0.35">
      <c r="A119" s="226" t="s">
        <v>3</v>
      </c>
      <c r="B119" s="242" t="s">
        <v>468</v>
      </c>
      <c r="C119" s="242" t="s">
        <v>296</v>
      </c>
      <c r="D119" s="242"/>
      <c r="E119" s="242" t="s">
        <v>296</v>
      </c>
      <c r="F119" s="242" t="s">
        <v>296</v>
      </c>
      <c r="G119" s="242" t="s">
        <v>296</v>
      </c>
      <c r="H119" s="242" t="s">
        <v>647</v>
      </c>
      <c r="I119" s="242" t="s">
        <v>296</v>
      </c>
      <c r="J119" s="242" t="s">
        <v>710</v>
      </c>
      <c r="K119" s="242" t="s">
        <v>296</v>
      </c>
      <c r="L119" s="242" t="s">
        <v>791</v>
      </c>
      <c r="M119" s="242" t="s">
        <v>296</v>
      </c>
      <c r="N119" s="242" t="s">
        <v>296</v>
      </c>
      <c r="O119" s="219"/>
      <c r="P119" s="218" t="s">
        <v>6</v>
      </c>
      <c r="Q119" s="219"/>
      <c r="R119" s="2"/>
      <c r="S119" s="226" t="s">
        <v>3</v>
      </c>
      <c r="T119" s="2"/>
      <c r="U119" s="2"/>
      <c r="V119" s="2"/>
      <c r="W119" s="2"/>
      <c r="X119" s="2"/>
      <c r="Y119" s="2"/>
    </row>
    <row r="120" spans="1:25" x14ac:dyDescent="0.35">
      <c r="A120" s="226" t="s">
        <v>86</v>
      </c>
      <c r="B120" s="242" t="s">
        <v>296</v>
      </c>
      <c r="C120" s="242" t="s">
        <v>296</v>
      </c>
      <c r="D120" s="242" t="s">
        <v>296</v>
      </c>
      <c r="E120" s="242" t="s">
        <v>296</v>
      </c>
      <c r="F120" s="242" t="s">
        <v>574</v>
      </c>
      <c r="G120" s="242" t="s">
        <v>296</v>
      </c>
      <c r="H120" s="242" t="s">
        <v>296</v>
      </c>
      <c r="I120" s="242" t="s">
        <v>296</v>
      </c>
      <c r="J120" s="242" t="s">
        <v>715</v>
      </c>
      <c r="K120" s="242" t="s">
        <v>296</v>
      </c>
      <c r="L120" s="242" t="s">
        <v>791</v>
      </c>
      <c r="M120" s="242" t="s">
        <v>296</v>
      </c>
      <c r="N120" s="242" t="s">
        <v>296</v>
      </c>
      <c r="O120" s="219"/>
      <c r="P120" s="218" t="s">
        <v>6</v>
      </c>
      <c r="Q120" s="219"/>
      <c r="R120" s="2"/>
      <c r="S120" s="226" t="s">
        <v>86</v>
      </c>
      <c r="T120" s="2"/>
      <c r="U120" s="2"/>
      <c r="V120" s="2"/>
      <c r="W120" s="2"/>
      <c r="X120" s="2"/>
      <c r="Y120" s="2"/>
    </row>
    <row r="121" spans="1:25" x14ac:dyDescent="0.35">
      <c r="A121" s="226" t="s">
        <v>5</v>
      </c>
      <c r="B121" s="242" t="s">
        <v>296</v>
      </c>
      <c r="C121" s="242" t="s">
        <v>296</v>
      </c>
      <c r="D121" s="242" t="s">
        <v>296</v>
      </c>
      <c r="E121" s="242" t="s">
        <v>296</v>
      </c>
      <c r="F121" s="242" t="s">
        <v>296</v>
      </c>
      <c r="G121" s="242" t="s">
        <v>296</v>
      </c>
      <c r="H121" s="242" t="s">
        <v>296</v>
      </c>
      <c r="I121" s="242" t="s">
        <v>296</v>
      </c>
      <c r="J121" s="242" t="s">
        <v>716</v>
      </c>
      <c r="K121" s="242" t="s">
        <v>296</v>
      </c>
      <c r="L121" s="242" t="s">
        <v>296</v>
      </c>
      <c r="M121" s="242" t="s">
        <v>296</v>
      </c>
      <c r="N121" s="242" t="s">
        <v>296</v>
      </c>
      <c r="O121" s="219"/>
      <c r="P121" s="218" t="s">
        <v>6</v>
      </c>
      <c r="Q121" s="219"/>
      <c r="R121" s="2"/>
      <c r="S121" s="226" t="s">
        <v>5</v>
      </c>
      <c r="T121" s="2"/>
      <c r="U121" s="2"/>
      <c r="V121" s="2"/>
      <c r="W121" s="2"/>
      <c r="X121" s="2"/>
      <c r="Y121" s="2"/>
    </row>
    <row r="122" spans="1:25" x14ac:dyDescent="0.35">
      <c r="A122" s="226" t="s">
        <v>56</v>
      </c>
      <c r="B122" s="242" t="s">
        <v>296</v>
      </c>
      <c r="C122" s="242" t="s">
        <v>296</v>
      </c>
      <c r="D122" s="242" t="s">
        <v>296</v>
      </c>
      <c r="E122" s="242" t="s">
        <v>296</v>
      </c>
      <c r="F122" s="242" t="s">
        <v>296</v>
      </c>
      <c r="G122" s="242" t="s">
        <v>296</v>
      </c>
      <c r="H122" s="242" t="s">
        <v>648</v>
      </c>
      <c r="I122" s="242" t="s">
        <v>296</v>
      </c>
      <c r="J122" s="242" t="s">
        <v>296</v>
      </c>
      <c r="K122" s="242" t="s">
        <v>296</v>
      </c>
      <c r="L122" s="242" t="s">
        <v>296</v>
      </c>
      <c r="M122" s="242" t="s">
        <v>296</v>
      </c>
      <c r="N122" s="242" t="s">
        <v>296</v>
      </c>
      <c r="O122" s="219"/>
      <c r="P122" s="218" t="s">
        <v>6</v>
      </c>
      <c r="Q122" s="219"/>
      <c r="R122" s="2"/>
      <c r="S122" s="226" t="s">
        <v>56</v>
      </c>
      <c r="T122" s="2"/>
      <c r="U122" s="2"/>
      <c r="V122" s="2"/>
      <c r="W122" s="2"/>
      <c r="X122" s="2"/>
      <c r="Y122" s="2"/>
    </row>
    <row r="123" spans="1:25" x14ac:dyDescent="0.35">
      <c r="A123" s="226" t="s">
        <v>20</v>
      </c>
      <c r="B123" s="242" t="s">
        <v>296</v>
      </c>
      <c r="C123" s="242" t="s">
        <v>296</v>
      </c>
      <c r="D123" s="242" t="s">
        <v>296</v>
      </c>
      <c r="E123" s="242" t="s">
        <v>296</v>
      </c>
      <c r="F123" s="242" t="s">
        <v>296</v>
      </c>
      <c r="G123" s="242" t="s">
        <v>296</v>
      </c>
      <c r="H123" s="242" t="s">
        <v>296</v>
      </c>
      <c r="I123" s="242" t="s">
        <v>296</v>
      </c>
      <c r="J123" s="242" t="s">
        <v>717</v>
      </c>
      <c r="K123" s="242" t="s">
        <v>296</v>
      </c>
      <c r="L123" s="242" t="s">
        <v>296</v>
      </c>
      <c r="M123" s="242" t="s">
        <v>296</v>
      </c>
      <c r="N123" s="242" t="s">
        <v>296</v>
      </c>
      <c r="O123" s="219"/>
      <c r="P123" s="218" t="s">
        <v>6</v>
      </c>
      <c r="Q123" s="219"/>
      <c r="R123" s="2"/>
      <c r="S123" s="226" t="s">
        <v>20</v>
      </c>
      <c r="T123" s="2"/>
      <c r="U123" s="2"/>
      <c r="V123" s="2"/>
      <c r="W123" s="2"/>
      <c r="X123" s="2"/>
      <c r="Y123" s="2"/>
    </row>
    <row r="124" spans="1:25" x14ac:dyDescent="0.35">
      <c r="A124" s="226" t="s">
        <v>272</v>
      </c>
      <c r="B124" s="242" t="s">
        <v>403</v>
      </c>
      <c r="C124" s="242"/>
      <c r="D124" s="242" t="s">
        <v>403</v>
      </c>
      <c r="E124" s="242" t="s">
        <v>403</v>
      </c>
      <c r="F124" s="242" t="s">
        <v>403</v>
      </c>
      <c r="G124" s="242" t="s">
        <v>403</v>
      </c>
      <c r="H124" s="242" t="s">
        <v>403</v>
      </c>
      <c r="I124" s="242" t="s">
        <v>403</v>
      </c>
      <c r="J124" s="242" t="s">
        <v>403</v>
      </c>
      <c r="K124" s="242" t="s">
        <v>403</v>
      </c>
      <c r="L124" s="242" t="s">
        <v>403</v>
      </c>
      <c r="M124" s="242" t="s">
        <v>403</v>
      </c>
      <c r="N124" s="242" t="s">
        <v>403</v>
      </c>
      <c r="O124" s="219"/>
      <c r="P124" s="218"/>
      <c r="Q124" s="219"/>
      <c r="R124" s="2"/>
      <c r="S124" s="226" t="s">
        <v>272</v>
      </c>
      <c r="T124" s="2"/>
      <c r="U124" s="2"/>
      <c r="V124" s="2"/>
      <c r="W124" s="2"/>
      <c r="X124" s="2"/>
      <c r="Y124" s="2"/>
    </row>
    <row r="125" spans="1:25" x14ac:dyDescent="0.35">
      <c r="A125" s="224" t="s">
        <v>7</v>
      </c>
      <c r="B125" s="242" t="s">
        <v>296</v>
      </c>
      <c r="C125" s="242" t="s">
        <v>296</v>
      </c>
      <c r="D125" s="242" t="s">
        <v>1025</v>
      </c>
      <c r="E125" s="242" t="s">
        <v>296</v>
      </c>
      <c r="F125" s="242" t="s">
        <v>296</v>
      </c>
      <c r="G125" s="242" t="s">
        <v>296</v>
      </c>
      <c r="H125" s="242" t="s">
        <v>649</v>
      </c>
      <c r="I125" s="242" t="s">
        <v>296</v>
      </c>
      <c r="J125" s="242" t="s">
        <v>715</v>
      </c>
      <c r="K125" s="242" t="s">
        <v>296</v>
      </c>
      <c r="L125" s="242" t="s">
        <v>296</v>
      </c>
      <c r="M125" s="242" t="s">
        <v>296</v>
      </c>
      <c r="N125" s="242" t="s">
        <v>296</v>
      </c>
      <c r="O125" s="219"/>
      <c r="P125" s="218" t="s">
        <v>6</v>
      </c>
      <c r="Q125" s="219"/>
      <c r="R125" s="2"/>
      <c r="S125" s="224" t="s">
        <v>7</v>
      </c>
      <c r="T125" s="2"/>
      <c r="U125" s="2"/>
      <c r="V125" s="2"/>
      <c r="W125" s="2"/>
      <c r="X125" s="2"/>
      <c r="Y125" s="2"/>
    </row>
    <row r="126" spans="1:25" x14ac:dyDescent="0.35">
      <c r="A126" s="224" t="s">
        <v>8</v>
      </c>
      <c r="B126" s="242" t="s">
        <v>468</v>
      </c>
      <c r="C126" s="242" t="s">
        <v>296</v>
      </c>
      <c r="D126" s="242" t="s">
        <v>532</v>
      </c>
      <c r="E126" s="242" t="s">
        <v>296</v>
      </c>
      <c r="F126" s="242" t="s">
        <v>296</v>
      </c>
      <c r="G126" s="242" t="s">
        <v>296</v>
      </c>
      <c r="H126" s="242" t="s">
        <v>296</v>
      </c>
      <c r="I126" s="242" t="s">
        <v>296</v>
      </c>
      <c r="J126" s="242" t="s">
        <v>718</v>
      </c>
      <c r="K126" s="242" t="s">
        <v>296</v>
      </c>
      <c r="L126" s="242" t="s">
        <v>296</v>
      </c>
      <c r="M126" s="242" t="s">
        <v>296</v>
      </c>
      <c r="N126" s="242" t="s">
        <v>296</v>
      </c>
      <c r="O126" s="219"/>
      <c r="P126" s="218" t="s">
        <v>6</v>
      </c>
      <c r="Q126" s="219"/>
      <c r="R126" s="2"/>
      <c r="S126" s="224" t="s">
        <v>8</v>
      </c>
      <c r="T126" s="2"/>
      <c r="U126" s="2"/>
      <c r="V126" s="2"/>
      <c r="W126" s="2"/>
      <c r="X126" s="2"/>
      <c r="Y126" s="2"/>
    </row>
    <row r="127" spans="1:25" x14ac:dyDescent="0.35">
      <c r="A127" s="224" t="s">
        <v>9</v>
      </c>
      <c r="B127" s="242" t="s">
        <v>468</v>
      </c>
      <c r="C127" s="242" t="s">
        <v>296</v>
      </c>
      <c r="D127" s="242" t="s">
        <v>296</v>
      </c>
      <c r="E127" s="242" t="s">
        <v>296</v>
      </c>
      <c r="F127" s="242" t="s">
        <v>296</v>
      </c>
      <c r="G127" s="242" t="s">
        <v>296</v>
      </c>
      <c r="H127" s="242" t="s">
        <v>296</v>
      </c>
      <c r="I127" s="242" t="s">
        <v>296</v>
      </c>
      <c r="J127" s="242" t="s">
        <v>720</v>
      </c>
      <c r="K127" s="242" t="s">
        <v>296</v>
      </c>
      <c r="L127" s="242" t="s">
        <v>296</v>
      </c>
      <c r="M127" s="242" t="s">
        <v>296</v>
      </c>
      <c r="N127" s="242" t="s">
        <v>296</v>
      </c>
      <c r="O127" s="219"/>
      <c r="P127" s="218" t="s">
        <v>6</v>
      </c>
      <c r="Q127" s="219"/>
      <c r="R127" s="2"/>
      <c r="S127" s="224" t="s">
        <v>9</v>
      </c>
      <c r="T127" s="2"/>
      <c r="U127" s="2"/>
      <c r="V127" s="2"/>
      <c r="W127" s="2"/>
      <c r="X127" s="2"/>
      <c r="Y127" s="2"/>
    </row>
    <row r="128" spans="1:25" x14ac:dyDescent="0.35">
      <c r="A128" s="224" t="s">
        <v>10</v>
      </c>
      <c r="B128" s="242" t="s">
        <v>296</v>
      </c>
      <c r="C128" s="242" t="s">
        <v>296</v>
      </c>
      <c r="D128" s="242" t="s">
        <v>296</v>
      </c>
      <c r="E128" s="242" t="s">
        <v>296</v>
      </c>
      <c r="F128" s="242" t="s">
        <v>572</v>
      </c>
      <c r="G128" s="242" t="s">
        <v>296</v>
      </c>
      <c r="H128" s="242" t="s">
        <v>645</v>
      </c>
      <c r="I128" s="242" t="s">
        <v>296</v>
      </c>
      <c r="J128" s="242" t="s">
        <v>719</v>
      </c>
      <c r="K128" s="242" t="s">
        <v>296</v>
      </c>
      <c r="L128" s="242" t="s">
        <v>296</v>
      </c>
      <c r="M128" s="242" t="s">
        <v>296</v>
      </c>
      <c r="N128" s="242" t="s">
        <v>296</v>
      </c>
      <c r="O128" s="219"/>
      <c r="P128" s="218" t="s">
        <v>6</v>
      </c>
      <c r="Q128" s="219"/>
      <c r="R128" s="2"/>
      <c r="S128" s="224" t="s">
        <v>10</v>
      </c>
      <c r="T128" s="2"/>
      <c r="U128" s="2"/>
      <c r="V128" s="2"/>
      <c r="W128" s="2"/>
      <c r="X128" s="2"/>
      <c r="Y128" s="2"/>
    </row>
    <row r="129" spans="1:25" x14ac:dyDescent="0.35">
      <c r="A129" s="224" t="s">
        <v>11</v>
      </c>
      <c r="B129" s="242" t="s">
        <v>469</v>
      </c>
      <c r="C129" s="242" t="s">
        <v>296</v>
      </c>
      <c r="D129" s="242" t="s">
        <v>296</v>
      </c>
      <c r="E129" s="242" t="s">
        <v>296</v>
      </c>
      <c r="F129" s="242" t="s">
        <v>296</v>
      </c>
      <c r="G129" s="242" t="s">
        <v>296</v>
      </c>
      <c r="H129" s="242" t="s">
        <v>1015</v>
      </c>
      <c r="I129" s="242" t="s">
        <v>296</v>
      </c>
      <c r="J129" s="242" t="s">
        <v>720</v>
      </c>
      <c r="K129" s="242" t="s">
        <v>296</v>
      </c>
      <c r="L129" s="242" t="s">
        <v>296</v>
      </c>
      <c r="M129" s="242" t="s">
        <v>296</v>
      </c>
      <c r="N129" s="242" t="s">
        <v>296</v>
      </c>
      <c r="O129" s="219"/>
      <c r="P129" s="218" t="s">
        <v>6</v>
      </c>
      <c r="Q129" s="219"/>
      <c r="R129" s="2"/>
      <c r="S129" s="224" t="s">
        <v>11</v>
      </c>
      <c r="T129" s="2"/>
      <c r="U129" s="2"/>
      <c r="V129" s="2"/>
      <c r="W129" s="2"/>
      <c r="X129" s="2"/>
      <c r="Y129" s="2"/>
    </row>
    <row r="130" spans="1:25" x14ac:dyDescent="0.35">
      <c r="A130" s="224" t="s">
        <v>12</v>
      </c>
      <c r="B130" s="242" t="s">
        <v>403</v>
      </c>
      <c r="C130" s="242" t="s">
        <v>403</v>
      </c>
      <c r="D130" s="242" t="s">
        <v>403</v>
      </c>
      <c r="E130" s="242" t="s">
        <v>403</v>
      </c>
      <c r="F130" s="242" t="s">
        <v>403</v>
      </c>
      <c r="G130" s="242" t="s">
        <v>403</v>
      </c>
      <c r="H130" s="242" t="s">
        <v>403</v>
      </c>
      <c r="I130" s="242" t="s">
        <v>403</v>
      </c>
      <c r="J130" s="242" t="s">
        <v>403</v>
      </c>
      <c r="K130" s="242" t="s">
        <v>403</v>
      </c>
      <c r="L130" s="242" t="s">
        <v>403</v>
      </c>
      <c r="M130" s="242" t="s">
        <v>403</v>
      </c>
      <c r="N130" s="242" t="s">
        <v>403</v>
      </c>
      <c r="O130" s="219"/>
      <c r="P130" s="218"/>
      <c r="Q130" s="219"/>
      <c r="R130" s="2"/>
      <c r="S130" s="224" t="s">
        <v>12</v>
      </c>
      <c r="T130" s="2"/>
      <c r="U130" s="2"/>
      <c r="V130" s="2"/>
      <c r="W130" s="2"/>
      <c r="X130" s="2"/>
      <c r="Y130" s="2"/>
    </row>
    <row r="131" spans="1:25" x14ac:dyDescent="0.35">
      <c r="A131" s="224" t="s">
        <v>13</v>
      </c>
      <c r="B131" s="242" t="s">
        <v>296</v>
      </c>
      <c r="C131" s="242" t="s">
        <v>296</v>
      </c>
      <c r="D131" s="242" t="s">
        <v>296</v>
      </c>
      <c r="E131" s="242" t="s">
        <v>296</v>
      </c>
      <c r="F131" s="242" t="s">
        <v>296</v>
      </c>
      <c r="G131" s="242" t="s">
        <v>296</v>
      </c>
      <c r="H131" s="242" t="s">
        <v>644</v>
      </c>
      <c r="I131" s="242" t="s">
        <v>296</v>
      </c>
      <c r="J131" s="242" t="s">
        <v>719</v>
      </c>
      <c r="K131" s="242" t="s">
        <v>296</v>
      </c>
      <c r="L131" s="242" t="s">
        <v>296</v>
      </c>
      <c r="M131" s="242" t="s">
        <v>296</v>
      </c>
      <c r="N131" s="242" t="s">
        <v>296</v>
      </c>
      <c r="O131" s="219"/>
      <c r="P131" s="218" t="s">
        <v>6</v>
      </c>
      <c r="Q131" s="219"/>
      <c r="R131" s="2"/>
      <c r="S131" s="224" t="s">
        <v>13</v>
      </c>
      <c r="T131" s="2"/>
      <c r="U131" s="2"/>
      <c r="V131" s="2"/>
      <c r="W131" s="2"/>
      <c r="X131" s="2"/>
      <c r="Y131" s="2"/>
    </row>
    <row r="132" spans="1:25" x14ac:dyDescent="0.35">
      <c r="A132" s="226"/>
      <c r="B132" s="236"/>
      <c r="C132" s="236"/>
      <c r="D132" s="236"/>
      <c r="E132" s="236"/>
      <c r="F132" s="236"/>
      <c r="G132" s="236"/>
      <c r="H132" s="236"/>
      <c r="I132" s="236"/>
      <c r="J132" s="236"/>
      <c r="K132" s="236"/>
      <c r="L132" s="236"/>
      <c r="M132" s="236"/>
      <c r="N132" s="236"/>
      <c r="O132" s="7"/>
      <c r="P132" s="1"/>
      <c r="Q132" s="7"/>
      <c r="R132" s="2"/>
      <c r="S132" s="226"/>
      <c r="T132" s="2"/>
      <c r="U132" s="2"/>
      <c r="V132" s="2"/>
      <c r="W132" s="2"/>
      <c r="X132" s="2"/>
      <c r="Y132" s="2"/>
    </row>
    <row r="133" spans="1:25" x14ac:dyDescent="0.35">
      <c r="A133" s="230" t="s">
        <v>188</v>
      </c>
      <c r="B133" s="250" t="str">
        <f>$T$5</f>
        <v>St Albans</v>
      </c>
      <c r="C133" s="250"/>
      <c r="D133" s="250" t="str">
        <f>$T$6</f>
        <v>Watford</v>
      </c>
      <c r="E133" s="250"/>
      <c r="F133" s="250" t="str">
        <f>$T$7</f>
        <v>Herts Phoenix</v>
      </c>
      <c r="G133" s="250"/>
      <c r="H133" s="250" t="str">
        <f>$T$8</f>
        <v>Dacorum &amp; T</v>
      </c>
      <c r="I133" s="250"/>
      <c r="J133" s="250" t="str">
        <f>$T$9</f>
        <v>Shaftesbury</v>
      </c>
      <c r="K133" s="250"/>
      <c r="L133" s="250" t="str">
        <f>$T$10</f>
        <v>HAWCS/Enfield</v>
      </c>
      <c r="M133" s="250"/>
      <c r="N133" s="250" t="str">
        <f>$T$11</f>
        <v>-</v>
      </c>
      <c r="O133" s="36"/>
      <c r="P133" s="35" t="str">
        <f>$T$12</f>
        <v>blank</v>
      </c>
      <c r="Q133" s="36"/>
      <c r="R133" s="2" t="s">
        <v>189</v>
      </c>
      <c r="S133" s="230" t="s">
        <v>188</v>
      </c>
      <c r="T133" s="2"/>
      <c r="U133" s="2"/>
      <c r="V133" s="2"/>
      <c r="W133" s="2"/>
      <c r="X133" s="2"/>
      <c r="Y133" s="2"/>
    </row>
    <row r="134" spans="1:25" x14ac:dyDescent="0.35">
      <c r="A134" s="226" t="s">
        <v>2</v>
      </c>
      <c r="B134" s="251" t="s">
        <v>452</v>
      </c>
      <c r="C134" s="251" t="s">
        <v>296</v>
      </c>
      <c r="D134" s="251" t="s">
        <v>519</v>
      </c>
      <c r="E134" s="251" t="s">
        <v>296</v>
      </c>
      <c r="F134" s="251" t="s">
        <v>568</v>
      </c>
      <c r="G134" s="251" t="s">
        <v>296</v>
      </c>
      <c r="H134" s="251" t="s">
        <v>621</v>
      </c>
      <c r="I134" s="251" t="s">
        <v>296</v>
      </c>
      <c r="J134" s="251" t="s">
        <v>696</v>
      </c>
      <c r="K134" s="251" t="s">
        <v>296</v>
      </c>
      <c r="L134" s="251" t="s">
        <v>780</v>
      </c>
      <c r="M134" s="251" t="s">
        <v>296</v>
      </c>
      <c r="N134" s="251" t="s">
        <v>296</v>
      </c>
      <c r="O134" s="221"/>
      <c r="P134" s="220" t="s">
        <v>6</v>
      </c>
      <c r="Q134" s="221"/>
      <c r="R134" s="2"/>
      <c r="S134" s="226" t="s">
        <v>2</v>
      </c>
      <c r="T134" s="2"/>
      <c r="U134" s="2"/>
      <c r="V134" s="2"/>
      <c r="W134" s="2"/>
      <c r="X134" s="2"/>
      <c r="Y134" s="2"/>
    </row>
    <row r="135" spans="1:25" x14ac:dyDescent="0.35">
      <c r="A135" s="226" t="s">
        <v>3</v>
      </c>
      <c r="B135" s="251" t="s">
        <v>452</v>
      </c>
      <c r="C135" s="251" t="s">
        <v>296</v>
      </c>
      <c r="D135" s="251" t="s">
        <v>519</v>
      </c>
      <c r="E135" s="251" t="s">
        <v>296</v>
      </c>
      <c r="F135" s="251" t="s">
        <v>564</v>
      </c>
      <c r="G135" s="251" t="s">
        <v>296</v>
      </c>
      <c r="H135" s="251" t="s">
        <v>622</v>
      </c>
      <c r="I135" s="251" t="s">
        <v>296</v>
      </c>
      <c r="J135" s="251" t="s">
        <v>697</v>
      </c>
      <c r="K135" s="251" t="s">
        <v>296</v>
      </c>
      <c r="L135" s="251" t="s">
        <v>781</v>
      </c>
      <c r="M135" s="251" t="s">
        <v>296</v>
      </c>
      <c r="N135" s="251" t="s">
        <v>296</v>
      </c>
      <c r="O135" s="221"/>
      <c r="P135" s="220" t="s">
        <v>6</v>
      </c>
      <c r="Q135" s="221"/>
      <c r="R135" s="2"/>
      <c r="S135" s="226" t="s">
        <v>3</v>
      </c>
      <c r="T135" s="2"/>
      <c r="U135" s="2"/>
      <c r="V135" s="2"/>
      <c r="W135" s="2"/>
      <c r="X135" s="2"/>
      <c r="Y135" s="2"/>
    </row>
    <row r="136" spans="1:25" x14ac:dyDescent="0.35">
      <c r="A136" s="226" t="s">
        <v>86</v>
      </c>
      <c r="B136" s="251" t="s">
        <v>453</v>
      </c>
      <c r="C136" s="251" t="s">
        <v>296</v>
      </c>
      <c r="D136" s="251" t="s">
        <v>520</v>
      </c>
      <c r="E136" s="251" t="s">
        <v>296</v>
      </c>
      <c r="F136" s="251" t="s">
        <v>564</v>
      </c>
      <c r="G136" s="251" t="s">
        <v>296</v>
      </c>
      <c r="H136" s="251" t="s">
        <v>623</v>
      </c>
      <c r="I136" s="251" t="s">
        <v>296</v>
      </c>
      <c r="J136" s="251" t="s">
        <v>698</v>
      </c>
      <c r="K136" s="251" t="s">
        <v>296</v>
      </c>
      <c r="L136" s="251" t="s">
        <v>782</v>
      </c>
      <c r="M136" s="251" t="s">
        <v>296</v>
      </c>
      <c r="N136" s="251" t="s">
        <v>296</v>
      </c>
      <c r="O136" s="221"/>
      <c r="P136" s="220" t="s">
        <v>6</v>
      </c>
      <c r="Q136" s="221"/>
      <c r="R136" s="2"/>
      <c r="S136" s="226" t="s">
        <v>86</v>
      </c>
      <c r="T136" s="2"/>
      <c r="U136" s="2"/>
      <c r="V136" s="2"/>
      <c r="W136" s="2"/>
      <c r="X136" s="2"/>
      <c r="Y136" s="2"/>
    </row>
    <row r="137" spans="1:25" x14ac:dyDescent="0.35">
      <c r="A137" s="226" t="s">
        <v>5</v>
      </c>
      <c r="B137" s="251" t="s">
        <v>454</v>
      </c>
      <c r="C137" s="251" t="s">
        <v>296</v>
      </c>
      <c r="D137" s="251" t="s">
        <v>521</v>
      </c>
      <c r="E137" s="251" t="s">
        <v>296</v>
      </c>
      <c r="F137" s="251" t="s">
        <v>296</v>
      </c>
      <c r="G137" s="251" t="s">
        <v>296</v>
      </c>
      <c r="H137" s="251" t="s">
        <v>624</v>
      </c>
      <c r="I137" s="251" t="s">
        <v>296</v>
      </c>
      <c r="J137" s="251" t="s">
        <v>699</v>
      </c>
      <c r="K137" s="251" t="s">
        <v>296</v>
      </c>
      <c r="L137" s="251" t="s">
        <v>783</v>
      </c>
      <c r="M137" s="251" t="s">
        <v>296</v>
      </c>
      <c r="N137" s="251" t="s">
        <v>296</v>
      </c>
      <c r="O137" s="221"/>
      <c r="P137" s="220" t="s">
        <v>6</v>
      </c>
      <c r="Q137" s="221"/>
      <c r="R137" s="2"/>
      <c r="S137" s="226" t="s">
        <v>5</v>
      </c>
      <c r="T137" s="2"/>
      <c r="U137" s="2"/>
      <c r="V137" s="2"/>
      <c r="W137" s="2"/>
      <c r="X137" s="2"/>
      <c r="Y137" s="2"/>
    </row>
    <row r="138" spans="1:25" x14ac:dyDescent="0.35">
      <c r="A138" s="226" t="s">
        <v>56</v>
      </c>
      <c r="B138" s="251" t="s">
        <v>296</v>
      </c>
      <c r="C138" s="251" t="s">
        <v>296</v>
      </c>
      <c r="D138" s="251" t="s">
        <v>522</v>
      </c>
      <c r="E138" s="251" t="s">
        <v>296</v>
      </c>
      <c r="F138" s="251" t="s">
        <v>296</v>
      </c>
      <c r="G138" s="251" t="s">
        <v>296</v>
      </c>
      <c r="H138" s="251" t="s">
        <v>625</v>
      </c>
      <c r="I138" s="251" t="s">
        <v>296</v>
      </c>
      <c r="J138" s="251" t="s">
        <v>700</v>
      </c>
      <c r="K138" s="251" t="s">
        <v>296</v>
      </c>
      <c r="L138" s="251" t="s">
        <v>296</v>
      </c>
      <c r="M138" s="251" t="s">
        <v>296</v>
      </c>
      <c r="N138" s="251" t="s">
        <v>296</v>
      </c>
      <c r="O138" s="221"/>
      <c r="P138" s="220" t="s">
        <v>6</v>
      </c>
      <c r="Q138" s="221"/>
      <c r="R138" s="2"/>
      <c r="S138" s="226" t="s">
        <v>56</v>
      </c>
      <c r="T138" s="2"/>
      <c r="U138" s="2"/>
      <c r="V138" s="2"/>
      <c r="W138" s="2"/>
      <c r="X138" s="2"/>
      <c r="Y138" s="2"/>
    </row>
    <row r="139" spans="1:25" x14ac:dyDescent="0.35">
      <c r="A139" s="224" t="s">
        <v>195</v>
      </c>
      <c r="B139" s="251" t="s">
        <v>456</v>
      </c>
      <c r="C139" s="251" t="s">
        <v>296</v>
      </c>
      <c r="D139" s="251" t="s">
        <v>523</v>
      </c>
      <c r="E139" s="251" t="s">
        <v>296</v>
      </c>
      <c r="F139" s="251" t="s">
        <v>565</v>
      </c>
      <c r="G139" s="251" t="s">
        <v>296</v>
      </c>
      <c r="H139" s="251" t="s">
        <v>626</v>
      </c>
      <c r="I139" s="251" t="s">
        <v>296</v>
      </c>
      <c r="J139" s="251" t="s">
        <v>697</v>
      </c>
      <c r="K139" s="251" t="s">
        <v>296</v>
      </c>
      <c r="L139" s="251" t="s">
        <v>296</v>
      </c>
      <c r="M139" s="251" t="s">
        <v>296</v>
      </c>
      <c r="N139" s="251" t="s">
        <v>296</v>
      </c>
      <c r="O139" s="221"/>
      <c r="P139" s="220" t="s">
        <v>6</v>
      </c>
      <c r="Q139" s="221"/>
      <c r="R139" s="2"/>
      <c r="S139" s="224" t="s">
        <v>195</v>
      </c>
      <c r="T139" s="2"/>
      <c r="U139" s="2"/>
      <c r="V139" s="2"/>
      <c r="W139" s="2"/>
      <c r="X139" s="2"/>
      <c r="Y139" s="2"/>
    </row>
    <row r="140" spans="1:25" x14ac:dyDescent="0.35">
      <c r="A140" s="224" t="s">
        <v>272</v>
      </c>
      <c r="B140" s="251" t="s">
        <v>296</v>
      </c>
      <c r="C140" s="251" t="s">
        <v>296</v>
      </c>
      <c r="D140" s="251" t="s">
        <v>296</v>
      </c>
      <c r="E140" s="251" t="s">
        <v>296</v>
      </c>
      <c r="F140" s="251" t="s">
        <v>296</v>
      </c>
      <c r="G140" s="251" t="s">
        <v>296</v>
      </c>
      <c r="H140" s="251" t="s">
        <v>627</v>
      </c>
      <c r="I140" s="251" t="s">
        <v>296</v>
      </c>
      <c r="J140" s="251" t="s">
        <v>701</v>
      </c>
      <c r="K140" s="251" t="s">
        <v>296</v>
      </c>
      <c r="L140" s="251" t="s">
        <v>801</v>
      </c>
      <c r="M140" s="251" t="s">
        <v>296</v>
      </c>
      <c r="N140" s="251" t="s">
        <v>296</v>
      </c>
      <c r="O140" s="221"/>
      <c r="P140" s="220" t="s">
        <v>6</v>
      </c>
      <c r="Q140" s="221"/>
      <c r="R140" s="2"/>
      <c r="S140" s="224" t="s">
        <v>272</v>
      </c>
      <c r="T140" s="2"/>
      <c r="U140" s="2"/>
      <c r="V140" s="2"/>
      <c r="W140" s="2"/>
      <c r="X140" s="2"/>
      <c r="Y140" s="2"/>
    </row>
    <row r="141" spans="1:25" x14ac:dyDescent="0.35">
      <c r="A141" s="224" t="s">
        <v>7</v>
      </c>
      <c r="B141" s="251" t="s">
        <v>456</v>
      </c>
      <c r="C141" s="251" t="s">
        <v>296</v>
      </c>
      <c r="D141" s="251" t="s">
        <v>524</v>
      </c>
      <c r="E141" s="251" t="s">
        <v>296</v>
      </c>
      <c r="F141" s="251" t="s">
        <v>565</v>
      </c>
      <c r="G141" s="251" t="s">
        <v>296</v>
      </c>
      <c r="H141" s="251" t="s">
        <v>627</v>
      </c>
      <c r="I141" s="251" t="s">
        <v>296</v>
      </c>
      <c r="J141" s="251" t="s">
        <v>698</v>
      </c>
      <c r="K141" s="251" t="s">
        <v>296</v>
      </c>
      <c r="L141" s="251" t="s">
        <v>296</v>
      </c>
      <c r="M141" s="251" t="s">
        <v>296</v>
      </c>
      <c r="N141" s="251" t="s">
        <v>296</v>
      </c>
      <c r="O141" s="221"/>
      <c r="P141" s="220" t="s">
        <v>6</v>
      </c>
      <c r="Q141" s="221"/>
      <c r="R141" s="2"/>
      <c r="S141" s="224" t="s">
        <v>7</v>
      </c>
      <c r="T141" s="2"/>
      <c r="U141" s="2"/>
      <c r="V141" s="2"/>
      <c r="W141" s="2"/>
      <c r="X141" s="2"/>
      <c r="Y141" s="2"/>
    </row>
    <row r="142" spans="1:25" x14ac:dyDescent="0.35">
      <c r="A142" s="224" t="s">
        <v>8</v>
      </c>
      <c r="B142" s="251" t="s">
        <v>458</v>
      </c>
      <c r="C142" s="251" t="s">
        <v>296</v>
      </c>
      <c r="D142" s="251" t="s">
        <v>525</v>
      </c>
      <c r="E142" s="251" t="s">
        <v>296</v>
      </c>
      <c r="F142" s="251" t="s">
        <v>566</v>
      </c>
      <c r="G142" s="251" t="s">
        <v>296</v>
      </c>
      <c r="H142" s="251" t="s">
        <v>628</v>
      </c>
      <c r="I142" s="251" t="s">
        <v>296</v>
      </c>
      <c r="J142" s="251" t="s">
        <v>700</v>
      </c>
      <c r="K142" s="251" t="s">
        <v>296</v>
      </c>
      <c r="L142" s="251" t="s">
        <v>296</v>
      </c>
      <c r="M142" s="251" t="s">
        <v>296</v>
      </c>
      <c r="N142" s="251" t="s">
        <v>296</v>
      </c>
      <c r="O142" s="221"/>
      <c r="P142" s="220" t="s">
        <v>6</v>
      </c>
      <c r="Q142" s="221"/>
      <c r="R142" s="2"/>
      <c r="S142" s="224" t="s">
        <v>8</v>
      </c>
      <c r="T142" s="2"/>
      <c r="U142" s="2"/>
      <c r="V142" s="2"/>
      <c r="W142" s="2"/>
      <c r="X142" s="2"/>
      <c r="Y142" s="2"/>
    </row>
    <row r="143" spans="1:25" x14ac:dyDescent="0.35">
      <c r="A143" s="224" t="s">
        <v>10</v>
      </c>
      <c r="B143" s="251" t="s">
        <v>454</v>
      </c>
      <c r="C143" s="251" t="s">
        <v>296</v>
      </c>
      <c r="D143" s="251" t="s">
        <v>524</v>
      </c>
      <c r="E143" s="251" t="s">
        <v>296</v>
      </c>
      <c r="F143" s="251" t="s">
        <v>567</v>
      </c>
      <c r="G143" s="251" t="s">
        <v>296</v>
      </c>
      <c r="H143" s="251" t="s">
        <v>629</v>
      </c>
      <c r="I143" s="251" t="s">
        <v>296</v>
      </c>
      <c r="J143" s="251" t="s">
        <v>702</v>
      </c>
      <c r="K143" s="251" t="s">
        <v>296</v>
      </c>
      <c r="L143" s="251" t="s">
        <v>785</v>
      </c>
      <c r="M143" s="251" t="s">
        <v>296</v>
      </c>
      <c r="N143" s="251" t="s">
        <v>296</v>
      </c>
      <c r="O143" s="221"/>
      <c r="P143" s="220" t="s">
        <v>6</v>
      </c>
      <c r="Q143" s="221"/>
      <c r="R143" s="2"/>
      <c r="S143" s="224" t="s">
        <v>10</v>
      </c>
      <c r="T143" s="2"/>
      <c r="U143" s="2"/>
      <c r="V143" s="2"/>
      <c r="W143" s="2"/>
      <c r="X143" s="2"/>
      <c r="Y143" s="2"/>
    </row>
    <row r="144" spans="1:25" x14ac:dyDescent="0.35">
      <c r="A144" s="224" t="s">
        <v>11</v>
      </c>
      <c r="B144" s="251" t="s">
        <v>455</v>
      </c>
      <c r="C144" s="251" t="s">
        <v>296</v>
      </c>
      <c r="D144" s="251" t="s">
        <v>526</v>
      </c>
      <c r="E144" s="251" t="s">
        <v>296</v>
      </c>
      <c r="F144" s="251" t="s">
        <v>567</v>
      </c>
      <c r="G144" s="251" t="s">
        <v>296</v>
      </c>
      <c r="H144" s="251" t="s">
        <v>629</v>
      </c>
      <c r="I144" s="251" t="s">
        <v>296</v>
      </c>
      <c r="J144" s="251" t="s">
        <v>702</v>
      </c>
      <c r="K144" s="251" t="s">
        <v>296</v>
      </c>
      <c r="L144" s="251" t="s">
        <v>296</v>
      </c>
      <c r="M144" s="251" t="s">
        <v>296</v>
      </c>
      <c r="N144" s="251" t="s">
        <v>296</v>
      </c>
      <c r="O144" s="221"/>
      <c r="P144" s="220" t="s">
        <v>6</v>
      </c>
      <c r="Q144" s="221"/>
      <c r="R144" s="2"/>
      <c r="S144" s="224" t="s">
        <v>11</v>
      </c>
      <c r="T144" s="2"/>
      <c r="U144" s="2"/>
      <c r="V144" s="2"/>
      <c r="W144" s="2"/>
      <c r="X144" s="2"/>
      <c r="Y144" s="2"/>
    </row>
    <row r="145" spans="1:25" x14ac:dyDescent="0.35">
      <c r="A145" s="224" t="s">
        <v>12</v>
      </c>
      <c r="B145" s="251" t="s">
        <v>296</v>
      </c>
      <c r="C145" s="251" t="s">
        <v>296</v>
      </c>
      <c r="D145" s="251" t="s">
        <v>296</v>
      </c>
      <c r="E145" s="251" t="s">
        <v>296</v>
      </c>
      <c r="F145" s="251" t="s">
        <v>296</v>
      </c>
      <c r="G145" s="251" t="s">
        <v>296</v>
      </c>
      <c r="H145" s="251" t="s">
        <v>630</v>
      </c>
      <c r="I145" s="251" t="s">
        <v>296</v>
      </c>
      <c r="J145" s="251" t="s">
        <v>296</v>
      </c>
      <c r="K145" s="251" t="s">
        <v>296</v>
      </c>
      <c r="L145" s="251" t="s">
        <v>296</v>
      </c>
      <c r="M145" s="251" t="s">
        <v>296</v>
      </c>
      <c r="N145" s="251" t="s">
        <v>296</v>
      </c>
      <c r="O145" s="221"/>
      <c r="P145" s="220" t="s">
        <v>6</v>
      </c>
      <c r="Q145" s="221"/>
      <c r="R145" s="2"/>
      <c r="S145" s="224" t="s">
        <v>12</v>
      </c>
      <c r="T145" s="2"/>
      <c r="U145" s="2"/>
      <c r="V145" s="2"/>
      <c r="W145" s="2"/>
      <c r="X145" s="2"/>
      <c r="Y145" s="2"/>
    </row>
    <row r="146" spans="1:25" x14ac:dyDescent="0.35">
      <c r="A146" s="224" t="s">
        <v>13</v>
      </c>
      <c r="B146" s="251" t="s">
        <v>453</v>
      </c>
      <c r="C146" s="251" t="s">
        <v>296</v>
      </c>
      <c r="D146" s="251" t="s">
        <v>527</v>
      </c>
      <c r="E146" s="251" t="s">
        <v>296</v>
      </c>
      <c r="F146" s="251" t="s">
        <v>567</v>
      </c>
      <c r="G146" s="251" t="s">
        <v>296</v>
      </c>
      <c r="H146" s="251" t="s">
        <v>629</v>
      </c>
      <c r="I146" s="251" t="s">
        <v>296</v>
      </c>
      <c r="J146" s="251" t="s">
        <v>758</v>
      </c>
      <c r="K146" s="251" t="s">
        <v>296</v>
      </c>
      <c r="L146" s="251" t="s">
        <v>785</v>
      </c>
      <c r="M146" s="251" t="s">
        <v>296</v>
      </c>
      <c r="N146" s="251" t="s">
        <v>296</v>
      </c>
      <c r="O146" s="221"/>
      <c r="P146" s="220" t="s">
        <v>6</v>
      </c>
      <c r="Q146" s="221"/>
      <c r="R146" s="2"/>
      <c r="S146" s="224" t="s">
        <v>13</v>
      </c>
      <c r="T146" s="2"/>
      <c r="U146" s="2"/>
      <c r="V146" s="2"/>
      <c r="W146" s="2"/>
      <c r="X146" s="2"/>
      <c r="Y146" s="2"/>
    </row>
    <row r="147" spans="1:25" x14ac:dyDescent="0.35">
      <c r="A147" s="224" t="s">
        <v>14</v>
      </c>
      <c r="B147" s="252" t="str">
        <f>$T$5</f>
        <v>St Albans</v>
      </c>
      <c r="C147" s="253"/>
      <c r="D147" s="252" t="str">
        <f>$T$6</f>
        <v>Watford</v>
      </c>
      <c r="E147" s="253"/>
      <c r="F147" s="252" t="str">
        <f>$T$7</f>
        <v>Herts Phoenix</v>
      </c>
      <c r="G147" s="253"/>
      <c r="H147" s="252" t="str">
        <f>$T$8</f>
        <v>Dacorum &amp; T</v>
      </c>
      <c r="I147" s="253"/>
      <c r="J147" s="252" t="str">
        <f>$T$9</f>
        <v>Shaftesbury</v>
      </c>
      <c r="K147" s="253"/>
      <c r="L147" s="252" t="str">
        <f>$T$10</f>
        <v>HAWCS/Enfield</v>
      </c>
      <c r="M147" s="253"/>
      <c r="N147" s="252" t="str">
        <f>$T$11</f>
        <v>-</v>
      </c>
      <c r="O147" s="221"/>
      <c r="P147" s="34" t="str">
        <f>$T$12</f>
        <v>blank</v>
      </c>
      <c r="Q147" s="221"/>
      <c r="R147" s="2"/>
      <c r="S147" s="224" t="s">
        <v>14</v>
      </c>
      <c r="T147" s="2"/>
      <c r="U147" s="2"/>
      <c r="V147" s="2"/>
      <c r="W147" s="2"/>
      <c r="X147" s="2"/>
      <c r="Y147" s="2"/>
    </row>
    <row r="148" spans="1:25" x14ac:dyDescent="0.35">
      <c r="A148" s="224"/>
      <c r="B148" s="241" t="s">
        <v>15</v>
      </c>
      <c r="C148" s="236"/>
      <c r="D148" s="241" t="s">
        <v>15</v>
      </c>
      <c r="E148" s="236"/>
      <c r="F148" s="241" t="s">
        <v>15</v>
      </c>
      <c r="G148" s="236"/>
      <c r="H148" s="241" t="s">
        <v>15</v>
      </c>
      <c r="I148" s="236"/>
      <c r="J148" s="241" t="s">
        <v>15</v>
      </c>
      <c r="K148" s="236"/>
      <c r="L148" s="241" t="s">
        <v>15</v>
      </c>
      <c r="M148" s="236"/>
      <c r="N148" s="241" t="s">
        <v>15</v>
      </c>
      <c r="O148" s="7"/>
      <c r="P148" s="3" t="s">
        <v>15</v>
      </c>
      <c r="Q148" s="7"/>
      <c r="R148" s="2" t="s">
        <v>190</v>
      </c>
      <c r="S148" s="224"/>
      <c r="T148" s="2"/>
      <c r="U148" s="2"/>
      <c r="V148" s="2"/>
      <c r="W148" s="2"/>
      <c r="X148" s="2"/>
      <c r="Y148" s="2"/>
    </row>
    <row r="149" spans="1:25" x14ac:dyDescent="0.35">
      <c r="A149" s="226" t="s">
        <v>2</v>
      </c>
      <c r="B149" s="251" t="s">
        <v>459</v>
      </c>
      <c r="C149" s="251" t="s">
        <v>296</v>
      </c>
      <c r="D149" s="251" t="s">
        <v>1004</v>
      </c>
      <c r="E149" s="251" t="s">
        <v>296</v>
      </c>
      <c r="F149" s="251" t="s">
        <v>569</v>
      </c>
      <c r="G149" s="251" t="s">
        <v>296</v>
      </c>
      <c r="H149" s="251" t="s">
        <v>631</v>
      </c>
      <c r="I149" s="251" t="s">
        <v>296</v>
      </c>
      <c r="J149" s="251" t="s">
        <v>700</v>
      </c>
      <c r="K149" s="251" t="s">
        <v>296</v>
      </c>
      <c r="L149" s="251" t="s">
        <v>296</v>
      </c>
      <c r="M149" s="251" t="s">
        <v>296</v>
      </c>
      <c r="N149" s="251" t="s">
        <v>296</v>
      </c>
      <c r="O149" s="221"/>
      <c r="P149" s="220" t="s">
        <v>6</v>
      </c>
      <c r="Q149" s="221"/>
      <c r="R149" s="2"/>
      <c r="S149" s="226" t="s">
        <v>2</v>
      </c>
      <c r="T149" s="2"/>
      <c r="U149" s="2"/>
      <c r="V149" s="2"/>
      <c r="W149" s="2"/>
      <c r="X149" s="2"/>
      <c r="Y149" s="2"/>
    </row>
    <row r="150" spans="1:25" x14ac:dyDescent="0.35">
      <c r="A150" s="226" t="s">
        <v>3</v>
      </c>
      <c r="B150" s="251" t="s">
        <v>460</v>
      </c>
      <c r="C150" s="251" t="s">
        <v>296</v>
      </c>
      <c r="D150" s="251" t="s">
        <v>1001</v>
      </c>
      <c r="E150" s="251" t="s">
        <v>296</v>
      </c>
      <c r="F150" s="251" t="s">
        <v>569</v>
      </c>
      <c r="G150" s="251" t="s">
        <v>296</v>
      </c>
      <c r="H150" s="251" t="s">
        <v>632</v>
      </c>
      <c r="I150" s="251" t="s">
        <v>296</v>
      </c>
      <c r="J150" s="251" t="s">
        <v>696</v>
      </c>
      <c r="K150" s="251" t="s">
        <v>296</v>
      </c>
      <c r="L150" s="251" t="s">
        <v>296</v>
      </c>
      <c r="M150" s="251" t="s">
        <v>296</v>
      </c>
      <c r="N150" s="251" t="s">
        <v>296</v>
      </c>
      <c r="O150" s="221"/>
      <c r="P150" s="220" t="s">
        <v>6</v>
      </c>
      <c r="Q150" s="221"/>
      <c r="R150" s="2"/>
      <c r="S150" s="226" t="s">
        <v>3</v>
      </c>
      <c r="T150" s="2"/>
      <c r="U150" s="2"/>
      <c r="V150" s="2"/>
      <c r="W150" s="2"/>
      <c r="X150" s="2"/>
      <c r="Y150" s="2"/>
    </row>
    <row r="151" spans="1:25" x14ac:dyDescent="0.35">
      <c r="A151" s="226" t="s">
        <v>86</v>
      </c>
      <c r="B151" s="251" t="s">
        <v>457</v>
      </c>
      <c r="C151" s="251" t="s">
        <v>296</v>
      </c>
      <c r="D151" s="251" t="s">
        <v>296</v>
      </c>
      <c r="E151" s="251" t="s">
        <v>296</v>
      </c>
      <c r="F151" s="251" t="s">
        <v>565</v>
      </c>
      <c r="G151" s="251" t="s">
        <v>296</v>
      </c>
      <c r="H151" s="251" t="s">
        <v>633</v>
      </c>
      <c r="I151" s="251" t="s">
        <v>296</v>
      </c>
      <c r="J151" s="251" t="s">
        <v>703</v>
      </c>
      <c r="K151" s="251" t="s">
        <v>296</v>
      </c>
      <c r="L151" s="251" t="s">
        <v>786</v>
      </c>
      <c r="M151" s="251" t="s">
        <v>296</v>
      </c>
      <c r="N151" s="251" t="s">
        <v>296</v>
      </c>
      <c r="O151" s="221"/>
      <c r="P151" s="220" t="s">
        <v>6</v>
      </c>
      <c r="Q151" s="221"/>
      <c r="R151" s="2"/>
      <c r="S151" s="226" t="s">
        <v>86</v>
      </c>
      <c r="T151" s="2"/>
      <c r="U151" s="2"/>
      <c r="V151" s="2"/>
      <c r="W151" s="2"/>
      <c r="X151" s="2"/>
      <c r="Y151" s="2"/>
    </row>
    <row r="152" spans="1:25" x14ac:dyDescent="0.35">
      <c r="A152" s="226" t="s">
        <v>5</v>
      </c>
      <c r="B152" s="251" t="s">
        <v>455</v>
      </c>
      <c r="C152" s="251" t="s">
        <v>296</v>
      </c>
      <c r="D152" s="251" t="s">
        <v>1002</v>
      </c>
      <c r="E152" s="251" t="s">
        <v>296</v>
      </c>
      <c r="F152" s="251" t="s">
        <v>296</v>
      </c>
      <c r="G152" s="251" t="s">
        <v>296</v>
      </c>
      <c r="H152" s="251" t="s">
        <v>634</v>
      </c>
      <c r="I152" s="251" t="s">
        <v>296</v>
      </c>
      <c r="J152" s="251" t="s">
        <v>296</v>
      </c>
      <c r="K152" s="251" t="s">
        <v>296</v>
      </c>
      <c r="L152" s="251" t="s">
        <v>296</v>
      </c>
      <c r="M152" s="251" t="s">
        <v>296</v>
      </c>
      <c r="N152" s="251" t="s">
        <v>296</v>
      </c>
      <c r="O152" s="221"/>
      <c r="P152" s="220" t="s">
        <v>6</v>
      </c>
      <c r="Q152" s="221"/>
      <c r="R152" s="2"/>
      <c r="S152" s="226" t="s">
        <v>5</v>
      </c>
      <c r="T152" s="2"/>
      <c r="U152" s="2"/>
      <c r="V152" s="2"/>
      <c r="W152" s="2"/>
      <c r="X152" s="2"/>
      <c r="Y152" s="2"/>
    </row>
    <row r="153" spans="1:25" x14ac:dyDescent="0.35">
      <c r="A153" s="226" t="s">
        <v>56</v>
      </c>
      <c r="B153" s="251" t="s">
        <v>457</v>
      </c>
      <c r="C153" s="251" t="s">
        <v>296</v>
      </c>
      <c r="D153" s="251" t="s">
        <v>296</v>
      </c>
      <c r="E153" s="251" t="s">
        <v>296</v>
      </c>
      <c r="F153" s="251" t="s">
        <v>296</v>
      </c>
      <c r="G153" s="251" t="s">
        <v>296</v>
      </c>
      <c r="H153" s="251" t="s">
        <v>635</v>
      </c>
      <c r="I153" s="251" t="s">
        <v>296</v>
      </c>
      <c r="J153" s="251" t="s">
        <v>704</v>
      </c>
      <c r="K153" s="251" t="s">
        <v>296</v>
      </c>
      <c r="L153" s="251" t="s">
        <v>296</v>
      </c>
      <c r="M153" s="251" t="s">
        <v>296</v>
      </c>
      <c r="N153" s="251" t="s">
        <v>296</v>
      </c>
      <c r="O153" s="221"/>
      <c r="P153" s="220" t="s">
        <v>6</v>
      </c>
      <c r="Q153" s="221"/>
      <c r="R153" s="2"/>
      <c r="S153" s="226" t="s">
        <v>56</v>
      </c>
      <c r="T153" s="2"/>
      <c r="U153" s="2"/>
      <c r="V153" s="2"/>
      <c r="W153" s="2"/>
      <c r="X153" s="2"/>
      <c r="Y153" s="2"/>
    </row>
    <row r="154" spans="1:25" x14ac:dyDescent="0.35">
      <c r="A154" s="224" t="s">
        <v>195</v>
      </c>
      <c r="B154" s="251" t="s">
        <v>458</v>
      </c>
      <c r="C154" s="251" t="s">
        <v>296</v>
      </c>
      <c r="D154" s="251" t="s">
        <v>550</v>
      </c>
      <c r="E154" s="251" t="s">
        <v>296</v>
      </c>
      <c r="F154" s="251" t="s">
        <v>296</v>
      </c>
      <c r="G154" s="251" t="s">
        <v>296</v>
      </c>
      <c r="H154" s="251" t="s">
        <v>628</v>
      </c>
      <c r="I154" s="251" t="s">
        <v>296</v>
      </c>
      <c r="J154" s="251" t="s">
        <v>698</v>
      </c>
      <c r="K154" s="251" t="s">
        <v>296</v>
      </c>
      <c r="L154" s="251" t="s">
        <v>296</v>
      </c>
      <c r="M154" s="251" t="s">
        <v>296</v>
      </c>
      <c r="N154" s="251" t="s">
        <v>296</v>
      </c>
      <c r="O154" s="221"/>
      <c r="P154" s="220" t="s">
        <v>6</v>
      </c>
      <c r="Q154" s="221"/>
      <c r="R154" s="2"/>
      <c r="S154" s="224" t="s">
        <v>195</v>
      </c>
      <c r="T154" s="2"/>
      <c r="U154" s="2"/>
      <c r="V154" s="2"/>
      <c r="W154" s="2"/>
      <c r="X154" s="2"/>
      <c r="Y154" s="2"/>
    </row>
    <row r="155" spans="1:25" x14ac:dyDescent="0.35">
      <c r="A155" s="224" t="s">
        <v>272</v>
      </c>
      <c r="B155" s="251" t="s">
        <v>403</v>
      </c>
      <c r="C155" s="251"/>
      <c r="D155" s="251" t="s">
        <v>403</v>
      </c>
      <c r="E155" s="251" t="s">
        <v>403</v>
      </c>
      <c r="F155" s="251" t="s">
        <v>403</v>
      </c>
      <c r="G155" s="251" t="s">
        <v>403</v>
      </c>
      <c r="H155" s="251" t="s">
        <v>403</v>
      </c>
      <c r="I155" s="251" t="s">
        <v>403</v>
      </c>
      <c r="J155" s="251" t="s">
        <v>403</v>
      </c>
      <c r="K155" s="251" t="s">
        <v>403</v>
      </c>
      <c r="L155" s="251" t="s">
        <v>403</v>
      </c>
      <c r="M155" s="251" t="s">
        <v>403</v>
      </c>
      <c r="N155" s="251" t="s">
        <v>403</v>
      </c>
      <c r="O155" s="221"/>
      <c r="P155" s="220"/>
      <c r="Q155" s="221"/>
      <c r="R155" s="2"/>
      <c r="S155" s="224" t="s">
        <v>272</v>
      </c>
      <c r="T155" s="2"/>
      <c r="U155" s="2"/>
      <c r="V155" s="2"/>
      <c r="W155" s="2"/>
      <c r="X155" s="2"/>
      <c r="Y155" s="2"/>
    </row>
    <row r="156" spans="1:25" x14ac:dyDescent="0.35">
      <c r="A156" s="224" t="s">
        <v>7</v>
      </c>
      <c r="B156" s="251" t="s">
        <v>296</v>
      </c>
      <c r="C156" s="251" t="s">
        <v>296</v>
      </c>
      <c r="D156" s="251" t="s">
        <v>1003</v>
      </c>
      <c r="E156" s="251" t="s">
        <v>296</v>
      </c>
      <c r="F156" s="251" t="s">
        <v>296</v>
      </c>
      <c r="G156" s="251" t="s">
        <v>296</v>
      </c>
      <c r="H156" s="251" t="s">
        <v>636</v>
      </c>
      <c r="I156" s="251" t="s">
        <v>296</v>
      </c>
      <c r="J156" s="251" t="s">
        <v>706</v>
      </c>
      <c r="K156" s="251" t="s">
        <v>296</v>
      </c>
      <c r="L156" s="251" t="s">
        <v>296</v>
      </c>
      <c r="M156" s="251" t="s">
        <v>296</v>
      </c>
      <c r="N156" s="251" t="s">
        <v>296</v>
      </c>
      <c r="O156" s="221"/>
      <c r="P156" s="220" t="s">
        <v>6</v>
      </c>
      <c r="Q156" s="221"/>
      <c r="R156" s="2"/>
      <c r="S156" s="224" t="s">
        <v>7</v>
      </c>
      <c r="T156" s="2"/>
      <c r="U156" s="2"/>
      <c r="V156" s="2"/>
      <c r="W156" s="2"/>
      <c r="X156" s="2"/>
      <c r="Y156" s="2"/>
    </row>
    <row r="157" spans="1:25" x14ac:dyDescent="0.35">
      <c r="A157" s="224" t="s">
        <v>8</v>
      </c>
      <c r="B157" s="251" t="s">
        <v>461</v>
      </c>
      <c r="C157" s="251" t="s">
        <v>296</v>
      </c>
      <c r="D157" s="251" t="s">
        <v>1002</v>
      </c>
      <c r="E157" s="251" t="s">
        <v>296</v>
      </c>
      <c r="F157" s="251" t="s">
        <v>568</v>
      </c>
      <c r="G157" s="251" t="s">
        <v>296</v>
      </c>
      <c r="H157" s="251" t="s">
        <v>630</v>
      </c>
      <c r="I157" s="251" t="s">
        <v>296</v>
      </c>
      <c r="J157" s="251" t="s">
        <v>706</v>
      </c>
      <c r="K157" s="251" t="s">
        <v>296</v>
      </c>
      <c r="L157" s="251" t="s">
        <v>296</v>
      </c>
      <c r="M157" s="251" t="s">
        <v>296</v>
      </c>
      <c r="N157" s="251" t="s">
        <v>296</v>
      </c>
      <c r="O157" s="221"/>
      <c r="P157" s="220" t="s">
        <v>6</v>
      </c>
      <c r="Q157" s="221"/>
      <c r="R157" s="2"/>
      <c r="S157" s="224" t="s">
        <v>8</v>
      </c>
      <c r="T157" s="2"/>
      <c r="U157" s="2"/>
      <c r="V157" s="2"/>
      <c r="W157" s="2"/>
      <c r="X157" s="2"/>
      <c r="Y157" s="2"/>
    </row>
    <row r="158" spans="1:25" x14ac:dyDescent="0.35">
      <c r="A158" s="224" t="s">
        <v>10</v>
      </c>
      <c r="B158" s="251" t="s">
        <v>460</v>
      </c>
      <c r="C158" s="251" t="s">
        <v>296</v>
      </c>
      <c r="D158" s="251" t="s">
        <v>1004</v>
      </c>
      <c r="E158" s="251" t="s">
        <v>296</v>
      </c>
      <c r="F158" s="251" t="s">
        <v>570</v>
      </c>
      <c r="G158" s="251" t="s">
        <v>296</v>
      </c>
      <c r="H158" s="251" t="s">
        <v>632</v>
      </c>
      <c r="I158" s="251" t="s">
        <v>296</v>
      </c>
      <c r="J158" s="251" t="s">
        <v>706</v>
      </c>
      <c r="K158" s="251" t="s">
        <v>296</v>
      </c>
      <c r="L158" s="251" t="s">
        <v>296</v>
      </c>
      <c r="M158" s="251" t="s">
        <v>296</v>
      </c>
      <c r="N158" s="251" t="s">
        <v>296</v>
      </c>
      <c r="O158" s="221"/>
      <c r="P158" s="220" t="s">
        <v>6</v>
      </c>
      <c r="Q158" s="221"/>
      <c r="R158" s="2"/>
      <c r="S158" s="224" t="s">
        <v>10</v>
      </c>
      <c r="T158" s="2"/>
      <c r="U158" s="2"/>
      <c r="V158" s="2"/>
      <c r="W158" s="2"/>
      <c r="X158" s="2"/>
      <c r="Y158" s="2"/>
    </row>
    <row r="159" spans="1:25" x14ac:dyDescent="0.35">
      <c r="A159" s="224" t="s">
        <v>11</v>
      </c>
      <c r="B159" s="251" t="s">
        <v>453</v>
      </c>
      <c r="C159" s="251" t="s">
        <v>296</v>
      </c>
      <c r="D159" s="251" t="s">
        <v>1001</v>
      </c>
      <c r="E159" s="251" t="s">
        <v>296</v>
      </c>
      <c r="F159" s="251" t="s">
        <v>570</v>
      </c>
      <c r="G159" s="251" t="s">
        <v>296</v>
      </c>
      <c r="H159" s="251" t="s">
        <v>630</v>
      </c>
      <c r="I159" s="251" t="s">
        <v>296</v>
      </c>
      <c r="J159" s="251" t="s">
        <v>703</v>
      </c>
      <c r="K159" s="251" t="s">
        <v>296</v>
      </c>
      <c r="L159" s="251" t="s">
        <v>296</v>
      </c>
      <c r="M159" s="251" t="s">
        <v>296</v>
      </c>
      <c r="N159" s="251" t="s">
        <v>296</v>
      </c>
      <c r="O159" s="221"/>
      <c r="P159" s="220" t="s">
        <v>6</v>
      </c>
      <c r="Q159" s="221"/>
      <c r="R159" s="2"/>
      <c r="S159" s="224" t="s">
        <v>11</v>
      </c>
      <c r="T159" s="2"/>
      <c r="U159" s="2"/>
      <c r="V159" s="2"/>
      <c r="W159" s="2"/>
      <c r="X159" s="2"/>
      <c r="Y159" s="2"/>
    </row>
    <row r="160" spans="1:25" x14ac:dyDescent="0.35">
      <c r="A160" s="224" t="s">
        <v>12</v>
      </c>
      <c r="B160" s="251" t="s">
        <v>403</v>
      </c>
      <c r="C160" s="251" t="s">
        <v>403</v>
      </c>
      <c r="D160" s="251" t="s">
        <v>403</v>
      </c>
      <c r="E160" s="251" t="s">
        <v>403</v>
      </c>
      <c r="F160" s="251" t="s">
        <v>403</v>
      </c>
      <c r="G160" s="251" t="s">
        <v>403</v>
      </c>
      <c r="H160" s="251" t="s">
        <v>403</v>
      </c>
      <c r="I160" s="251" t="s">
        <v>403</v>
      </c>
      <c r="J160" s="251" t="s">
        <v>403</v>
      </c>
      <c r="K160" s="251" t="s">
        <v>403</v>
      </c>
      <c r="L160" s="251" t="s">
        <v>403</v>
      </c>
      <c r="M160" s="251" t="s">
        <v>403</v>
      </c>
      <c r="N160" s="251" t="s">
        <v>403</v>
      </c>
      <c r="O160" s="221"/>
      <c r="P160" s="220"/>
      <c r="Q160" s="221"/>
      <c r="R160" s="2"/>
      <c r="S160" s="224" t="s">
        <v>12</v>
      </c>
      <c r="T160" s="2"/>
      <c r="U160" s="2"/>
      <c r="V160" s="2"/>
      <c r="W160" s="2"/>
      <c r="X160" s="2"/>
      <c r="Y160" s="2"/>
    </row>
    <row r="161" spans="1:25" x14ac:dyDescent="0.35">
      <c r="A161" s="224" t="s">
        <v>13</v>
      </c>
      <c r="B161" s="251" t="s">
        <v>460</v>
      </c>
      <c r="C161" s="251" t="s">
        <v>296</v>
      </c>
      <c r="D161" s="251" t="s">
        <v>296</v>
      </c>
      <c r="E161" s="251" t="s">
        <v>296</v>
      </c>
      <c r="F161" s="251" t="s">
        <v>570</v>
      </c>
      <c r="G161" s="251" t="s">
        <v>296</v>
      </c>
      <c r="H161" s="251" t="s">
        <v>631</v>
      </c>
      <c r="I161" s="251" t="s">
        <v>296</v>
      </c>
      <c r="J161" s="251" t="s">
        <v>705</v>
      </c>
      <c r="K161" s="251" t="s">
        <v>296</v>
      </c>
      <c r="L161" s="251" t="s">
        <v>296</v>
      </c>
      <c r="M161" s="251" t="s">
        <v>296</v>
      </c>
      <c r="N161" s="251" t="s">
        <v>296</v>
      </c>
      <c r="O161" s="221"/>
      <c r="P161" s="220" t="s">
        <v>6</v>
      </c>
      <c r="Q161" s="221"/>
      <c r="R161" s="2"/>
      <c r="S161" s="224" t="s">
        <v>13</v>
      </c>
      <c r="T161" s="2"/>
      <c r="U161" s="2"/>
      <c r="V161" s="2"/>
      <c r="W161" s="2"/>
      <c r="X161" s="2"/>
      <c r="Y161" s="2"/>
    </row>
    <row r="162" spans="1:25" x14ac:dyDescent="0.35">
      <c r="A162" s="224"/>
      <c r="B162" s="235"/>
      <c r="C162" s="235"/>
      <c r="D162" s="235"/>
      <c r="E162" s="235"/>
      <c r="F162" s="235"/>
      <c r="G162" s="235"/>
      <c r="H162" s="235"/>
      <c r="I162" s="235"/>
      <c r="J162" s="235"/>
      <c r="K162" s="235"/>
      <c r="L162" s="235"/>
      <c r="M162" s="235"/>
      <c r="N162" s="235"/>
      <c r="O162" s="2"/>
      <c r="P162" s="2"/>
      <c r="Q162" s="2"/>
      <c r="R162" s="2"/>
      <c r="S162" s="224"/>
      <c r="T162" s="2"/>
      <c r="U162" s="2"/>
      <c r="V162" s="2"/>
      <c r="W162" s="2"/>
      <c r="X162" s="2"/>
      <c r="Y162" s="2"/>
    </row>
    <row r="163" spans="1:25" x14ac:dyDescent="0.35">
      <c r="A163" s="231" t="s">
        <v>191</v>
      </c>
      <c r="B163" s="241" t="str">
        <f>$T$5</f>
        <v>St Albans</v>
      </c>
      <c r="C163" s="241"/>
      <c r="D163" s="241" t="str">
        <f>$T$6</f>
        <v>Watford</v>
      </c>
      <c r="E163" s="241"/>
      <c r="F163" s="241" t="str">
        <f>$T$7</f>
        <v>Herts Phoenix</v>
      </c>
      <c r="G163" s="241"/>
      <c r="H163" s="241" t="str">
        <f>$T$8</f>
        <v>Dacorum &amp; T</v>
      </c>
      <c r="I163" s="241"/>
      <c r="J163" s="241" t="str">
        <f>$T$9</f>
        <v>Shaftesbury</v>
      </c>
      <c r="K163" s="241"/>
      <c r="L163" s="241" t="str">
        <f>$T$10</f>
        <v>HAWCS/Enfield</v>
      </c>
      <c r="M163" s="241"/>
      <c r="N163" s="241" t="str">
        <f>$T$11</f>
        <v>-</v>
      </c>
      <c r="O163" s="4"/>
      <c r="P163" s="3" t="str">
        <f>$T$12</f>
        <v>blank</v>
      </c>
      <c r="Q163" s="4"/>
      <c r="R163" s="2" t="s">
        <v>192</v>
      </c>
      <c r="S163" s="231" t="s">
        <v>191</v>
      </c>
      <c r="T163" s="2"/>
      <c r="U163" s="2"/>
      <c r="V163" s="2"/>
      <c r="W163" s="2"/>
      <c r="X163" s="2"/>
      <c r="Y163" s="2"/>
    </row>
    <row r="164" spans="1:25" x14ac:dyDescent="0.35">
      <c r="A164" s="232" t="s">
        <v>2</v>
      </c>
      <c r="B164" s="254" t="s">
        <v>436</v>
      </c>
      <c r="C164" s="254" t="s">
        <v>296</v>
      </c>
      <c r="D164" s="254" t="s">
        <v>512</v>
      </c>
      <c r="E164" s="254" t="s">
        <v>296</v>
      </c>
      <c r="F164" s="254" t="s">
        <v>555</v>
      </c>
      <c r="G164" s="254" t="s">
        <v>296</v>
      </c>
      <c r="H164" s="254" t="s">
        <v>607</v>
      </c>
      <c r="I164" s="254" t="s">
        <v>296</v>
      </c>
      <c r="J164" s="254" t="s">
        <v>686</v>
      </c>
      <c r="K164" s="254" t="s">
        <v>296</v>
      </c>
      <c r="L164" s="254" t="s">
        <v>777</v>
      </c>
      <c r="M164" s="254" t="s">
        <v>296</v>
      </c>
      <c r="N164" s="254" t="s">
        <v>296</v>
      </c>
      <c r="O164" s="223"/>
      <c r="P164" s="222" t="s">
        <v>6</v>
      </c>
      <c r="Q164" s="223"/>
      <c r="R164" s="2"/>
      <c r="S164" s="232" t="s">
        <v>2</v>
      </c>
      <c r="T164" s="2"/>
      <c r="U164" s="2"/>
      <c r="V164" s="2"/>
      <c r="W164" s="2"/>
      <c r="X164" s="2"/>
      <c r="Y164" s="2"/>
    </row>
    <row r="165" spans="1:25" x14ac:dyDescent="0.35">
      <c r="A165" s="232" t="s">
        <v>3</v>
      </c>
      <c r="B165" s="254" t="s">
        <v>437</v>
      </c>
      <c r="C165" s="254" t="s">
        <v>296</v>
      </c>
      <c r="D165" s="254" t="s">
        <v>513</v>
      </c>
      <c r="E165" s="254" t="s">
        <v>296</v>
      </c>
      <c r="F165" s="254" t="s">
        <v>556</v>
      </c>
      <c r="G165" s="254" t="s">
        <v>296</v>
      </c>
      <c r="H165" s="254" t="s">
        <v>608</v>
      </c>
      <c r="I165" s="254" t="s">
        <v>296</v>
      </c>
      <c r="J165" s="254" t="s">
        <v>686</v>
      </c>
      <c r="K165" s="254" t="s">
        <v>296</v>
      </c>
      <c r="L165" s="254" t="s">
        <v>777</v>
      </c>
      <c r="M165" s="254" t="s">
        <v>296</v>
      </c>
      <c r="N165" s="254" t="s">
        <v>296</v>
      </c>
      <c r="O165" s="223"/>
      <c r="P165" s="222" t="s">
        <v>6</v>
      </c>
      <c r="Q165" s="223"/>
      <c r="R165" s="2"/>
      <c r="S165" s="232" t="s">
        <v>3</v>
      </c>
      <c r="T165" s="2"/>
      <c r="U165" s="2"/>
      <c r="V165" s="2"/>
      <c r="W165" s="2"/>
      <c r="X165" s="2"/>
      <c r="Y165" s="2"/>
    </row>
    <row r="166" spans="1:25" x14ac:dyDescent="0.35">
      <c r="A166" s="232" t="s">
        <v>5</v>
      </c>
      <c r="B166" s="254" t="s">
        <v>438</v>
      </c>
      <c r="C166" s="254" t="s">
        <v>296</v>
      </c>
      <c r="D166" s="254" t="s">
        <v>514</v>
      </c>
      <c r="E166" s="254" t="s">
        <v>296</v>
      </c>
      <c r="F166" s="254" t="s">
        <v>557</v>
      </c>
      <c r="G166" s="254" t="s">
        <v>296</v>
      </c>
      <c r="H166" s="254" t="s">
        <v>609</v>
      </c>
      <c r="I166" s="254" t="s">
        <v>296</v>
      </c>
      <c r="J166" s="254" t="s">
        <v>687</v>
      </c>
      <c r="K166" s="254" t="s">
        <v>296</v>
      </c>
      <c r="L166" s="254" t="s">
        <v>296</v>
      </c>
      <c r="M166" s="254" t="s">
        <v>296</v>
      </c>
      <c r="N166" s="254" t="s">
        <v>296</v>
      </c>
      <c r="O166" s="223"/>
      <c r="P166" s="222" t="s">
        <v>6</v>
      </c>
      <c r="Q166" s="223"/>
      <c r="R166" s="2"/>
      <c r="S166" s="232" t="s">
        <v>5</v>
      </c>
      <c r="T166" s="2"/>
      <c r="U166" s="2"/>
      <c r="V166" s="2"/>
      <c r="W166" s="2"/>
      <c r="X166" s="2"/>
      <c r="Y166" s="2"/>
    </row>
    <row r="167" spans="1:25" x14ac:dyDescent="0.35">
      <c r="A167" s="232" t="s">
        <v>56</v>
      </c>
      <c r="B167" s="254" t="s">
        <v>439</v>
      </c>
      <c r="C167" s="254" t="s">
        <v>296</v>
      </c>
      <c r="D167" s="254" t="s">
        <v>515</v>
      </c>
      <c r="E167" s="254" t="s">
        <v>296</v>
      </c>
      <c r="F167" s="254" t="s">
        <v>558</v>
      </c>
      <c r="G167" s="254" t="s">
        <v>296</v>
      </c>
      <c r="H167" s="254" t="s">
        <v>610</v>
      </c>
      <c r="I167" s="254" t="s">
        <v>296</v>
      </c>
      <c r="J167" s="254" t="s">
        <v>688</v>
      </c>
      <c r="K167" s="254" t="s">
        <v>296</v>
      </c>
      <c r="L167" s="254" t="s">
        <v>296</v>
      </c>
      <c r="M167" s="254" t="s">
        <v>296</v>
      </c>
      <c r="N167" s="254" t="s">
        <v>296</v>
      </c>
      <c r="O167" s="223"/>
      <c r="P167" s="222" t="s">
        <v>6</v>
      </c>
      <c r="Q167" s="223"/>
      <c r="R167" s="2"/>
      <c r="S167" s="232" t="s">
        <v>56</v>
      </c>
      <c r="T167" s="2"/>
      <c r="U167" s="2"/>
      <c r="V167" s="2"/>
      <c r="W167" s="2"/>
      <c r="X167" s="2"/>
      <c r="Y167" s="2"/>
    </row>
    <row r="168" spans="1:25" x14ac:dyDescent="0.35">
      <c r="A168" s="225" t="s">
        <v>194</v>
      </c>
      <c r="B168" s="254" t="s">
        <v>440</v>
      </c>
      <c r="C168" s="254" t="s">
        <v>296</v>
      </c>
      <c r="D168" s="254" t="s">
        <v>516</v>
      </c>
      <c r="E168" s="254" t="s">
        <v>296</v>
      </c>
      <c r="F168" s="254" t="s">
        <v>559</v>
      </c>
      <c r="G168" s="254" t="s">
        <v>296</v>
      </c>
      <c r="H168" s="254" t="s">
        <v>611</v>
      </c>
      <c r="I168" s="254" t="s">
        <v>296</v>
      </c>
      <c r="J168" s="254" t="s">
        <v>689</v>
      </c>
      <c r="K168" s="254" t="s">
        <v>296</v>
      </c>
      <c r="L168" s="254" t="s">
        <v>778</v>
      </c>
      <c r="M168" s="254" t="s">
        <v>296</v>
      </c>
      <c r="N168" s="254" t="s">
        <v>296</v>
      </c>
      <c r="O168" s="223"/>
      <c r="P168" s="222" t="s">
        <v>6</v>
      </c>
      <c r="Q168" s="223"/>
      <c r="R168" s="2"/>
      <c r="S168" s="225" t="s">
        <v>194</v>
      </c>
      <c r="T168" s="2"/>
      <c r="U168" s="2"/>
      <c r="V168" s="2"/>
      <c r="W168" s="2"/>
      <c r="X168" s="2"/>
      <c r="Y168" s="2"/>
    </row>
    <row r="169" spans="1:25" x14ac:dyDescent="0.35">
      <c r="A169" s="225" t="s">
        <v>7</v>
      </c>
      <c r="B169" s="254" t="s">
        <v>441</v>
      </c>
      <c r="C169" s="254" t="s">
        <v>296</v>
      </c>
      <c r="D169" s="254" t="s">
        <v>296</v>
      </c>
      <c r="E169" s="254" t="s">
        <v>296</v>
      </c>
      <c r="F169" s="254" t="s">
        <v>560</v>
      </c>
      <c r="G169" s="254" t="s">
        <v>296</v>
      </c>
      <c r="H169" s="254" t="s">
        <v>612</v>
      </c>
      <c r="I169" s="254" t="s">
        <v>296</v>
      </c>
      <c r="J169" s="254" t="s">
        <v>689</v>
      </c>
      <c r="K169" s="254" t="s">
        <v>296</v>
      </c>
      <c r="L169" s="254" t="s">
        <v>778</v>
      </c>
      <c r="M169" s="254" t="s">
        <v>296</v>
      </c>
      <c r="N169" s="254" t="s">
        <v>296</v>
      </c>
      <c r="O169" s="223"/>
      <c r="P169" s="222" t="s">
        <v>6</v>
      </c>
      <c r="Q169" s="223"/>
      <c r="R169" s="2"/>
      <c r="S169" s="225" t="s">
        <v>7</v>
      </c>
      <c r="T169" s="2"/>
      <c r="U169" s="2"/>
      <c r="V169" s="2"/>
      <c r="W169" s="2"/>
      <c r="X169" s="2"/>
      <c r="Y169" s="2"/>
    </row>
    <row r="170" spans="1:25" x14ac:dyDescent="0.35">
      <c r="A170" s="225" t="s">
        <v>8</v>
      </c>
      <c r="B170" s="254" t="s">
        <v>439</v>
      </c>
      <c r="C170" s="254" t="s">
        <v>296</v>
      </c>
      <c r="D170" s="254" t="s">
        <v>514</v>
      </c>
      <c r="E170" s="254" t="s">
        <v>296</v>
      </c>
      <c r="F170" s="254" t="s">
        <v>561</v>
      </c>
      <c r="G170" s="254" t="s">
        <v>296</v>
      </c>
      <c r="H170" s="254" t="s">
        <v>609</v>
      </c>
      <c r="I170" s="254" t="s">
        <v>296</v>
      </c>
      <c r="J170" s="254" t="s">
        <v>690</v>
      </c>
      <c r="K170" s="254" t="s">
        <v>296</v>
      </c>
      <c r="L170" s="254" t="s">
        <v>778</v>
      </c>
      <c r="M170" s="254" t="s">
        <v>296</v>
      </c>
      <c r="N170" s="254" t="s">
        <v>296</v>
      </c>
      <c r="O170" s="223"/>
      <c r="P170" s="222" t="s">
        <v>6</v>
      </c>
      <c r="Q170" s="223"/>
      <c r="R170" s="2"/>
      <c r="S170" s="225" t="s">
        <v>8</v>
      </c>
      <c r="T170" s="2"/>
      <c r="U170" s="2"/>
      <c r="V170" s="2"/>
      <c r="W170" s="2"/>
      <c r="X170" s="2"/>
      <c r="Y170" s="2"/>
    </row>
    <row r="171" spans="1:25" x14ac:dyDescent="0.35">
      <c r="A171" s="225" t="s">
        <v>10</v>
      </c>
      <c r="B171" s="254" t="s">
        <v>447</v>
      </c>
      <c r="C171" s="254" t="s">
        <v>296</v>
      </c>
      <c r="D171" s="254" t="s">
        <v>296</v>
      </c>
      <c r="E171" s="254" t="s">
        <v>296</v>
      </c>
      <c r="F171" s="254" t="s">
        <v>556</v>
      </c>
      <c r="G171" s="254" t="s">
        <v>296</v>
      </c>
      <c r="H171" s="254" t="s">
        <v>613</v>
      </c>
      <c r="I171" s="254" t="s">
        <v>296</v>
      </c>
      <c r="J171" s="254" t="s">
        <v>686</v>
      </c>
      <c r="K171" s="254" t="s">
        <v>296</v>
      </c>
      <c r="L171" s="254" t="s">
        <v>296</v>
      </c>
      <c r="M171" s="254" t="s">
        <v>296</v>
      </c>
      <c r="N171" s="254" t="s">
        <v>296</v>
      </c>
      <c r="O171" s="223"/>
      <c r="P171" s="222" t="s">
        <v>6</v>
      </c>
      <c r="Q171" s="223"/>
      <c r="R171" s="2"/>
      <c r="S171" s="225" t="s">
        <v>10</v>
      </c>
      <c r="T171" s="2"/>
      <c r="U171" s="2"/>
      <c r="V171" s="2"/>
      <c r="W171" s="2"/>
      <c r="X171" s="2"/>
      <c r="Y171" s="2"/>
    </row>
    <row r="172" spans="1:25" x14ac:dyDescent="0.35">
      <c r="A172" s="225" t="s">
        <v>11</v>
      </c>
      <c r="B172" s="254" t="s">
        <v>441</v>
      </c>
      <c r="C172" s="254" t="s">
        <v>296</v>
      </c>
      <c r="D172" s="254" t="s">
        <v>515</v>
      </c>
      <c r="E172" s="254" t="s">
        <v>296</v>
      </c>
      <c r="F172" s="254" t="s">
        <v>558</v>
      </c>
      <c r="G172" s="254" t="s">
        <v>296</v>
      </c>
      <c r="H172" s="254" t="s">
        <v>614</v>
      </c>
      <c r="I172" s="254" t="s">
        <v>296</v>
      </c>
      <c r="J172" s="254" t="s">
        <v>296</v>
      </c>
      <c r="K172" s="254" t="s">
        <v>296</v>
      </c>
      <c r="L172" s="254" t="s">
        <v>296</v>
      </c>
      <c r="M172" s="254" t="s">
        <v>296</v>
      </c>
      <c r="N172" s="254" t="s">
        <v>296</v>
      </c>
      <c r="O172" s="223"/>
      <c r="P172" s="222" t="s">
        <v>6</v>
      </c>
      <c r="Q172" s="223"/>
      <c r="R172" s="2"/>
      <c r="S172" s="225" t="s">
        <v>11</v>
      </c>
      <c r="T172" s="2"/>
      <c r="U172" s="2"/>
      <c r="V172" s="2"/>
      <c r="W172" s="2"/>
      <c r="X172" s="2"/>
      <c r="Y172" s="2"/>
    </row>
    <row r="173" spans="1:25" x14ac:dyDescent="0.35">
      <c r="A173" s="225" t="s">
        <v>13</v>
      </c>
      <c r="B173" s="254" t="s">
        <v>442</v>
      </c>
      <c r="C173" s="254" t="s">
        <v>296</v>
      </c>
      <c r="D173" s="254" t="s">
        <v>517</v>
      </c>
      <c r="E173" s="254" t="s">
        <v>296</v>
      </c>
      <c r="F173" s="254" t="s">
        <v>558</v>
      </c>
      <c r="G173" s="254" t="s">
        <v>296</v>
      </c>
      <c r="H173" s="254" t="s">
        <v>609</v>
      </c>
      <c r="I173" s="254" t="s">
        <v>296</v>
      </c>
      <c r="J173" s="254" t="s">
        <v>690</v>
      </c>
      <c r="K173" s="254" t="s">
        <v>296</v>
      </c>
      <c r="L173" s="254" t="s">
        <v>296</v>
      </c>
      <c r="M173" s="254" t="s">
        <v>296</v>
      </c>
      <c r="N173" s="254" t="s">
        <v>296</v>
      </c>
      <c r="O173" s="223"/>
      <c r="P173" s="222" t="s">
        <v>6</v>
      </c>
      <c r="Q173" s="223"/>
      <c r="R173" s="2"/>
      <c r="S173" s="225" t="s">
        <v>13</v>
      </c>
      <c r="T173" s="2"/>
      <c r="U173" s="2"/>
      <c r="V173" s="2"/>
      <c r="W173" s="2"/>
      <c r="X173" s="2"/>
      <c r="Y173" s="2"/>
    </row>
    <row r="174" spans="1:25" x14ac:dyDescent="0.35">
      <c r="A174" s="225" t="s">
        <v>14</v>
      </c>
      <c r="B174" s="255" t="str">
        <f>$T$5</f>
        <v>St Albans</v>
      </c>
      <c r="C174" s="256"/>
      <c r="D174" s="255" t="str">
        <f>$T$6</f>
        <v>Watford</v>
      </c>
      <c r="E174" s="256"/>
      <c r="F174" s="255" t="str">
        <f>$T$7</f>
        <v>Herts Phoenix</v>
      </c>
      <c r="G174" s="256"/>
      <c r="H174" s="255" t="str">
        <f>$T$8</f>
        <v>Dacorum &amp; T</v>
      </c>
      <c r="I174" s="256"/>
      <c r="J174" s="255" t="str">
        <f>$T$9</f>
        <v>Shaftesbury</v>
      </c>
      <c r="K174" s="256"/>
      <c r="L174" s="255" t="str">
        <f>$T$10</f>
        <v>HAWCS/Enfield</v>
      </c>
      <c r="M174" s="256"/>
      <c r="N174" s="255" t="str">
        <f>$T$11</f>
        <v>-</v>
      </c>
      <c r="O174" s="223"/>
      <c r="P174" s="37" t="str">
        <f>$T$12</f>
        <v>blank</v>
      </c>
      <c r="Q174" s="223"/>
      <c r="R174" s="2"/>
      <c r="S174" s="225" t="s">
        <v>14</v>
      </c>
      <c r="T174" s="2"/>
      <c r="U174" s="2"/>
      <c r="V174" s="2"/>
      <c r="W174" s="2"/>
      <c r="X174" s="2"/>
      <c r="Y174" s="2"/>
    </row>
    <row r="175" spans="1:25" x14ac:dyDescent="0.35">
      <c r="A175" s="224"/>
      <c r="B175" s="241" t="s">
        <v>15</v>
      </c>
      <c r="C175" s="236"/>
      <c r="D175" s="241" t="s">
        <v>15</v>
      </c>
      <c r="E175" s="236"/>
      <c r="F175" s="241" t="s">
        <v>15</v>
      </c>
      <c r="G175" s="236"/>
      <c r="H175" s="241" t="s">
        <v>15</v>
      </c>
      <c r="I175" s="236"/>
      <c r="J175" s="241" t="s">
        <v>15</v>
      </c>
      <c r="K175" s="236"/>
      <c r="L175" s="241" t="s">
        <v>15</v>
      </c>
      <c r="M175" s="236"/>
      <c r="N175" s="241" t="s">
        <v>15</v>
      </c>
      <c r="O175" s="7"/>
      <c r="P175" s="3" t="s">
        <v>15</v>
      </c>
      <c r="Q175" s="7"/>
      <c r="R175" s="2" t="s">
        <v>193</v>
      </c>
      <c r="S175" s="224"/>
      <c r="T175" s="2"/>
      <c r="U175" s="2"/>
      <c r="V175" s="2"/>
      <c r="W175" s="2"/>
      <c r="X175" s="2"/>
      <c r="Y175" s="2"/>
    </row>
    <row r="176" spans="1:25" x14ac:dyDescent="0.35">
      <c r="A176" s="226" t="s">
        <v>2</v>
      </c>
      <c r="B176" s="254" t="s">
        <v>443</v>
      </c>
      <c r="C176" s="254" t="s">
        <v>296</v>
      </c>
      <c r="D176" s="254" t="s">
        <v>513</v>
      </c>
      <c r="E176" s="254" t="s">
        <v>296</v>
      </c>
      <c r="F176" s="254" t="s">
        <v>560</v>
      </c>
      <c r="G176" s="254" t="s">
        <v>296</v>
      </c>
      <c r="H176" s="254" t="s">
        <v>615</v>
      </c>
      <c r="I176" s="254" t="s">
        <v>296</v>
      </c>
      <c r="J176" s="254" t="s">
        <v>691</v>
      </c>
      <c r="K176" s="254" t="s">
        <v>296</v>
      </c>
      <c r="L176" s="254" t="s">
        <v>296</v>
      </c>
      <c r="M176" s="254" t="s">
        <v>296</v>
      </c>
      <c r="N176" s="254" t="s">
        <v>296</v>
      </c>
      <c r="O176" s="223"/>
      <c r="P176" s="222" t="s">
        <v>6</v>
      </c>
      <c r="Q176" s="223"/>
      <c r="R176" s="2"/>
      <c r="S176" s="226" t="s">
        <v>2</v>
      </c>
      <c r="T176" s="2"/>
      <c r="U176" s="2"/>
      <c r="V176" s="2"/>
      <c r="W176" s="2"/>
      <c r="X176" s="2"/>
      <c r="Y176" s="2"/>
    </row>
    <row r="177" spans="1:25" x14ac:dyDescent="0.35">
      <c r="A177" s="226" t="s">
        <v>3</v>
      </c>
      <c r="B177" s="254" t="s">
        <v>444</v>
      </c>
      <c r="C177" s="254" t="s">
        <v>296</v>
      </c>
      <c r="D177" s="254" t="s">
        <v>512</v>
      </c>
      <c r="E177" s="254" t="s">
        <v>296</v>
      </c>
      <c r="F177" s="254" t="s">
        <v>562</v>
      </c>
      <c r="G177" s="254" t="s">
        <v>296</v>
      </c>
      <c r="H177" s="254" t="s">
        <v>607</v>
      </c>
      <c r="I177" s="254" t="s">
        <v>296</v>
      </c>
      <c r="J177" s="254" t="s">
        <v>689</v>
      </c>
      <c r="K177" s="254" t="s">
        <v>296</v>
      </c>
      <c r="L177" s="254" t="s">
        <v>779</v>
      </c>
      <c r="M177" s="254" t="s">
        <v>296</v>
      </c>
      <c r="N177" s="254" t="s">
        <v>296</v>
      </c>
      <c r="O177" s="223"/>
      <c r="P177" s="222" t="s">
        <v>6</v>
      </c>
      <c r="Q177" s="223"/>
      <c r="R177" s="2"/>
      <c r="S177" s="226" t="s">
        <v>3</v>
      </c>
      <c r="T177" s="2"/>
      <c r="U177" s="2"/>
      <c r="V177" s="2"/>
      <c r="W177" s="2"/>
      <c r="X177" s="2"/>
      <c r="Y177" s="2"/>
    </row>
    <row r="178" spans="1:25" x14ac:dyDescent="0.35">
      <c r="A178" s="226" t="s">
        <v>5</v>
      </c>
      <c r="B178" s="254" t="s">
        <v>445</v>
      </c>
      <c r="C178" s="254" t="s">
        <v>296</v>
      </c>
      <c r="D178" s="254" t="s">
        <v>518</v>
      </c>
      <c r="E178" s="254" t="s">
        <v>296</v>
      </c>
      <c r="F178" s="254" t="s">
        <v>563</v>
      </c>
      <c r="G178" s="254" t="s">
        <v>296</v>
      </c>
      <c r="H178" s="254" t="s">
        <v>612</v>
      </c>
      <c r="I178" s="254" t="s">
        <v>296</v>
      </c>
      <c r="J178" s="254" t="s">
        <v>692</v>
      </c>
      <c r="K178" s="254" t="s">
        <v>296</v>
      </c>
      <c r="L178" s="254" t="s">
        <v>296</v>
      </c>
      <c r="M178" s="254" t="s">
        <v>296</v>
      </c>
      <c r="N178" s="254" t="s">
        <v>296</v>
      </c>
      <c r="O178" s="223"/>
      <c r="P178" s="222" t="s">
        <v>6</v>
      </c>
      <c r="Q178" s="223"/>
      <c r="R178" s="2"/>
      <c r="S178" s="226" t="s">
        <v>5</v>
      </c>
      <c r="T178" s="2"/>
      <c r="U178" s="2"/>
      <c r="V178" s="2"/>
      <c r="W178" s="2"/>
      <c r="X178" s="2"/>
      <c r="Y178" s="2"/>
    </row>
    <row r="179" spans="1:25" x14ac:dyDescent="0.35">
      <c r="A179" s="226" t="s">
        <v>56</v>
      </c>
      <c r="B179" s="254" t="s">
        <v>446</v>
      </c>
      <c r="C179" s="254" t="s">
        <v>296</v>
      </c>
      <c r="D179" s="254" t="s">
        <v>296</v>
      </c>
      <c r="E179" s="254" t="s">
        <v>296</v>
      </c>
      <c r="F179" s="254" t="s">
        <v>296</v>
      </c>
      <c r="G179" s="254" t="s">
        <v>296</v>
      </c>
      <c r="H179" s="254" t="s">
        <v>616</v>
      </c>
      <c r="I179" s="254" t="s">
        <v>296</v>
      </c>
      <c r="J179" s="254" t="s">
        <v>296</v>
      </c>
      <c r="K179" s="254" t="s">
        <v>296</v>
      </c>
      <c r="L179" s="254" t="s">
        <v>296</v>
      </c>
      <c r="M179" s="254" t="s">
        <v>296</v>
      </c>
      <c r="N179" s="254" t="s">
        <v>296</v>
      </c>
      <c r="O179" s="223"/>
      <c r="P179" s="222" t="s">
        <v>6</v>
      </c>
      <c r="Q179" s="223"/>
      <c r="R179" s="2"/>
      <c r="S179" s="226" t="s">
        <v>56</v>
      </c>
      <c r="T179" s="2"/>
      <c r="U179" s="2"/>
      <c r="V179" s="2"/>
      <c r="W179" s="2"/>
      <c r="X179" s="2"/>
      <c r="Y179" s="2"/>
    </row>
    <row r="180" spans="1:25" x14ac:dyDescent="0.35">
      <c r="A180" s="224" t="s">
        <v>194</v>
      </c>
      <c r="B180" s="254" t="s">
        <v>447</v>
      </c>
      <c r="C180" s="254" t="s">
        <v>296</v>
      </c>
      <c r="D180" s="254" t="s">
        <v>513</v>
      </c>
      <c r="E180" s="254" t="s">
        <v>296</v>
      </c>
      <c r="F180" s="254" t="s">
        <v>561</v>
      </c>
      <c r="G180" s="254" t="s">
        <v>296</v>
      </c>
      <c r="H180" s="254" t="s">
        <v>617</v>
      </c>
      <c r="I180" s="254" t="s">
        <v>296</v>
      </c>
      <c r="J180" s="254" t="s">
        <v>693</v>
      </c>
      <c r="K180" s="254" t="s">
        <v>296</v>
      </c>
      <c r="L180" s="254" t="s">
        <v>296</v>
      </c>
      <c r="M180" s="254" t="s">
        <v>296</v>
      </c>
      <c r="N180" s="254" t="s">
        <v>296</v>
      </c>
      <c r="O180" s="223"/>
      <c r="P180" s="222" t="s">
        <v>6</v>
      </c>
      <c r="Q180" s="223"/>
      <c r="R180" s="2"/>
      <c r="S180" s="224" t="s">
        <v>194</v>
      </c>
      <c r="T180" s="2"/>
      <c r="U180" s="2"/>
      <c r="V180" s="2"/>
      <c r="W180" s="2"/>
      <c r="X180" s="2"/>
      <c r="Y180" s="2"/>
    </row>
    <row r="181" spans="1:25" x14ac:dyDescent="0.35">
      <c r="A181" s="224" t="s">
        <v>7</v>
      </c>
      <c r="B181" s="254" t="s">
        <v>448</v>
      </c>
      <c r="C181" s="254" t="s">
        <v>296</v>
      </c>
      <c r="D181" s="254" t="s">
        <v>296</v>
      </c>
      <c r="E181" s="254" t="s">
        <v>296</v>
      </c>
      <c r="F181" s="254" t="s">
        <v>555</v>
      </c>
      <c r="G181" s="254" t="s">
        <v>296</v>
      </c>
      <c r="H181" s="254" t="s">
        <v>617</v>
      </c>
      <c r="I181" s="254" t="s">
        <v>296</v>
      </c>
      <c r="J181" s="254" t="s">
        <v>1030</v>
      </c>
      <c r="K181" s="254" t="s">
        <v>296</v>
      </c>
      <c r="L181" s="254" t="s">
        <v>296</v>
      </c>
      <c r="M181" s="254" t="s">
        <v>296</v>
      </c>
      <c r="N181" s="254" t="s">
        <v>296</v>
      </c>
      <c r="O181" s="223"/>
      <c r="P181" s="222" t="s">
        <v>6</v>
      </c>
      <c r="Q181" s="223"/>
      <c r="R181" s="2"/>
      <c r="S181" s="224" t="s">
        <v>7</v>
      </c>
      <c r="T181" s="2"/>
      <c r="U181" s="2"/>
      <c r="V181" s="2"/>
      <c r="W181" s="2"/>
      <c r="X181" s="2"/>
      <c r="Y181" s="2"/>
    </row>
    <row r="182" spans="1:25" x14ac:dyDescent="0.35">
      <c r="A182" s="224" t="s">
        <v>8</v>
      </c>
      <c r="B182" s="254" t="s">
        <v>449</v>
      </c>
      <c r="C182" s="254" t="s">
        <v>296</v>
      </c>
      <c r="D182" s="254" t="s">
        <v>518</v>
      </c>
      <c r="E182" s="254" t="s">
        <v>296</v>
      </c>
      <c r="F182" s="254" t="s">
        <v>555</v>
      </c>
      <c r="G182" s="254" t="s">
        <v>296</v>
      </c>
      <c r="H182" s="254" t="s">
        <v>618</v>
      </c>
      <c r="I182" s="254" t="s">
        <v>296</v>
      </c>
      <c r="J182" s="254" t="s">
        <v>695</v>
      </c>
      <c r="K182" s="254" t="s">
        <v>296</v>
      </c>
      <c r="L182" s="254" t="s">
        <v>296</v>
      </c>
      <c r="M182" s="254" t="s">
        <v>296</v>
      </c>
      <c r="N182" s="254" t="s">
        <v>296</v>
      </c>
      <c r="O182" s="223"/>
      <c r="P182" s="222" t="s">
        <v>6</v>
      </c>
      <c r="Q182" s="223"/>
      <c r="R182" s="2"/>
      <c r="S182" s="224" t="s">
        <v>8</v>
      </c>
      <c r="T182" s="2"/>
      <c r="U182" s="2"/>
      <c r="V182" s="2"/>
      <c r="W182" s="2"/>
      <c r="X182" s="2"/>
      <c r="Y182" s="2"/>
    </row>
    <row r="183" spans="1:25" x14ac:dyDescent="0.35">
      <c r="A183" s="224" t="s">
        <v>10</v>
      </c>
      <c r="B183" s="254" t="s">
        <v>450</v>
      </c>
      <c r="C183" s="254" t="s">
        <v>296</v>
      </c>
      <c r="D183" s="254" t="s">
        <v>296</v>
      </c>
      <c r="E183" s="254" t="s">
        <v>296</v>
      </c>
      <c r="F183" s="254" t="s">
        <v>560</v>
      </c>
      <c r="G183" s="254" t="s">
        <v>296</v>
      </c>
      <c r="H183" s="254" t="s">
        <v>619</v>
      </c>
      <c r="I183" s="254" t="s">
        <v>296</v>
      </c>
      <c r="J183" s="254" t="s">
        <v>694</v>
      </c>
      <c r="K183" s="254" t="s">
        <v>296</v>
      </c>
      <c r="L183" s="254" t="s">
        <v>296</v>
      </c>
      <c r="M183" s="254" t="s">
        <v>296</v>
      </c>
      <c r="N183" s="254" t="s">
        <v>296</v>
      </c>
      <c r="O183" s="223"/>
      <c r="P183" s="222" t="s">
        <v>6</v>
      </c>
      <c r="Q183" s="223"/>
      <c r="R183" s="2"/>
      <c r="S183" s="224" t="s">
        <v>10</v>
      </c>
      <c r="T183" s="2"/>
      <c r="U183" s="2"/>
      <c r="V183" s="2"/>
      <c r="W183" s="2"/>
      <c r="X183" s="2"/>
      <c r="Y183" s="2"/>
    </row>
    <row r="184" spans="1:25" x14ac:dyDescent="0.35">
      <c r="A184" s="224" t="s">
        <v>11</v>
      </c>
      <c r="B184" s="254" t="s">
        <v>438</v>
      </c>
      <c r="C184" s="254" t="s">
        <v>296</v>
      </c>
      <c r="D184" s="254" t="s">
        <v>296</v>
      </c>
      <c r="E184" s="254" t="s">
        <v>296</v>
      </c>
      <c r="F184" s="254" t="s">
        <v>296</v>
      </c>
      <c r="G184" s="254" t="s">
        <v>296</v>
      </c>
      <c r="H184" s="254" t="s">
        <v>608</v>
      </c>
      <c r="I184" s="254" t="s">
        <v>296</v>
      </c>
      <c r="J184" s="254" t="s">
        <v>296</v>
      </c>
      <c r="K184" s="254" t="s">
        <v>296</v>
      </c>
      <c r="L184" s="254" t="s">
        <v>296</v>
      </c>
      <c r="M184" s="254" t="s">
        <v>296</v>
      </c>
      <c r="N184" s="254" t="s">
        <v>296</v>
      </c>
      <c r="O184" s="223"/>
      <c r="P184" s="222" t="s">
        <v>6</v>
      </c>
      <c r="Q184" s="223"/>
      <c r="R184" s="2"/>
      <c r="S184" s="224" t="s">
        <v>11</v>
      </c>
      <c r="T184" s="2"/>
      <c r="U184" s="2"/>
      <c r="V184" s="2"/>
      <c r="W184" s="2"/>
      <c r="X184" s="2"/>
      <c r="Y184" s="2"/>
    </row>
    <row r="185" spans="1:25" x14ac:dyDescent="0.35">
      <c r="A185" s="224" t="s">
        <v>13</v>
      </c>
      <c r="B185" s="254" t="s">
        <v>451</v>
      </c>
      <c r="C185" s="254" t="s">
        <v>296</v>
      </c>
      <c r="D185" s="254" t="s">
        <v>296</v>
      </c>
      <c r="E185" s="254" t="s">
        <v>296</v>
      </c>
      <c r="F185" s="254" t="s">
        <v>557</v>
      </c>
      <c r="G185" s="254" t="s">
        <v>296</v>
      </c>
      <c r="H185" s="254" t="s">
        <v>620</v>
      </c>
      <c r="I185" s="254" t="s">
        <v>296</v>
      </c>
      <c r="J185" s="254" t="s">
        <v>695</v>
      </c>
      <c r="K185" s="254" t="s">
        <v>296</v>
      </c>
      <c r="L185" s="254" t="s">
        <v>296</v>
      </c>
      <c r="M185" s="254" t="s">
        <v>296</v>
      </c>
      <c r="N185" s="254" t="s">
        <v>296</v>
      </c>
      <c r="O185" s="223"/>
      <c r="P185" s="222" t="s">
        <v>6</v>
      </c>
      <c r="Q185" s="223"/>
      <c r="R185" s="2"/>
      <c r="S185" s="224" t="s">
        <v>13</v>
      </c>
      <c r="T185" s="2"/>
      <c r="U185" s="2"/>
      <c r="V185" s="2"/>
      <c r="W185" s="2"/>
      <c r="X185" s="2"/>
      <c r="Y185" s="2"/>
    </row>
    <row r="186" spans="1:25" x14ac:dyDescent="0.35">
      <c r="A186" s="224"/>
      <c r="B186" s="235"/>
      <c r="C186" s="235"/>
      <c r="D186" s="235"/>
      <c r="E186" s="235"/>
      <c r="F186" s="235"/>
      <c r="G186" s="235"/>
      <c r="H186" s="235"/>
      <c r="I186" s="235"/>
      <c r="J186" s="235"/>
      <c r="K186" s="235"/>
      <c r="L186" s="235"/>
      <c r="M186" s="235"/>
      <c r="N186" s="235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 spans="1:25" x14ac:dyDescent="0.35">
      <c r="A187" s="224"/>
      <c r="B187" s="235"/>
      <c r="C187" s="235"/>
      <c r="D187" s="235"/>
      <c r="E187" s="235"/>
      <c r="F187" s="235"/>
      <c r="G187" s="235"/>
      <c r="H187" s="235"/>
      <c r="I187" s="235"/>
      <c r="J187" s="235"/>
      <c r="K187" s="235"/>
      <c r="L187" s="235"/>
      <c r="M187" s="235"/>
      <c r="N187" s="235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 spans="1:25" x14ac:dyDescent="0.35">
      <c r="A188" s="224"/>
      <c r="B188" s="235"/>
      <c r="C188" s="235"/>
      <c r="D188" s="235"/>
      <c r="E188" s="235"/>
      <c r="F188" s="235"/>
      <c r="G188" s="235"/>
      <c r="H188" s="235"/>
      <c r="I188" s="235"/>
      <c r="J188" s="235"/>
      <c r="K188" s="235"/>
      <c r="L188" s="235"/>
      <c r="M188" s="235"/>
      <c r="N188" s="235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 spans="1:25" x14ac:dyDescent="0.35">
      <c r="A189" s="224"/>
      <c r="B189" s="235"/>
      <c r="C189" s="235"/>
      <c r="D189" s="235"/>
      <c r="E189" s="235"/>
      <c r="F189" s="235"/>
      <c r="G189" s="235"/>
      <c r="H189" s="235"/>
      <c r="I189" s="235"/>
      <c r="J189" s="235"/>
      <c r="K189" s="235"/>
      <c r="L189" s="235"/>
      <c r="M189" s="235"/>
      <c r="N189" s="235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 spans="1:25" x14ac:dyDescent="0.35">
      <c r="A190" s="224"/>
      <c r="B190" s="235"/>
      <c r="C190" s="235"/>
      <c r="D190" s="235"/>
      <c r="E190" s="235"/>
      <c r="F190" s="235"/>
      <c r="G190" s="235"/>
      <c r="H190" s="235"/>
      <c r="I190" s="235"/>
      <c r="J190" s="235"/>
      <c r="K190" s="235"/>
      <c r="L190" s="235"/>
      <c r="M190" s="235"/>
      <c r="N190" s="235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274" spans="1:18" x14ac:dyDescent="0.35">
      <c r="A274" s="224"/>
      <c r="B274" s="257"/>
      <c r="C274" s="236"/>
      <c r="D274" s="236"/>
      <c r="E274" s="236"/>
      <c r="F274" s="236"/>
      <c r="G274" s="236"/>
      <c r="H274" s="236"/>
      <c r="I274" s="235"/>
      <c r="J274" s="235"/>
      <c r="K274" s="235"/>
    </row>
    <row r="275" spans="1:18" x14ac:dyDescent="0.35">
      <c r="A275" s="224"/>
      <c r="B275" s="257"/>
      <c r="C275" s="257"/>
      <c r="D275" s="257"/>
      <c r="E275" s="257"/>
      <c r="F275" s="257"/>
      <c r="G275" s="257"/>
      <c r="H275" s="257"/>
      <c r="I275" s="257"/>
      <c r="J275" s="257"/>
      <c r="K275" s="236"/>
      <c r="L275" s="259"/>
      <c r="M275" s="259"/>
      <c r="N275" s="259"/>
      <c r="O275" s="8"/>
      <c r="P275" s="8"/>
      <c r="Q275" s="8"/>
      <c r="R275" s="8"/>
    </row>
    <row r="276" spans="1:18" x14ac:dyDescent="0.35">
      <c r="A276" s="224"/>
      <c r="B276" s="236"/>
      <c r="C276" s="260"/>
      <c r="D276" s="236"/>
      <c r="E276" s="235"/>
      <c r="F276" s="236"/>
      <c r="G276" s="236"/>
      <c r="H276" s="236"/>
      <c r="I276" s="236"/>
      <c r="J276" s="235"/>
      <c r="K276" s="236"/>
    </row>
    <row r="277" spans="1:18" x14ac:dyDescent="0.35">
      <c r="A277" s="224"/>
      <c r="B277" s="236"/>
      <c r="C277" s="260"/>
      <c r="D277" s="236"/>
      <c r="E277" s="235"/>
      <c r="F277" s="236"/>
      <c r="G277" s="236"/>
      <c r="H277" s="236"/>
      <c r="I277" s="236"/>
      <c r="J277" s="235"/>
      <c r="K277" s="236"/>
    </row>
    <row r="278" spans="1:18" x14ac:dyDescent="0.35">
      <c r="A278" s="224"/>
      <c r="B278" s="236"/>
      <c r="C278" s="260"/>
      <c r="D278" s="236"/>
      <c r="E278" s="235"/>
      <c r="F278" s="236"/>
      <c r="G278" s="236"/>
      <c r="H278" s="236"/>
      <c r="I278" s="236"/>
      <c r="J278" s="235"/>
      <c r="K278" s="236"/>
    </row>
    <row r="279" spans="1:18" x14ac:dyDescent="0.35">
      <c r="A279" s="224"/>
      <c r="B279" s="236"/>
      <c r="C279" s="260"/>
      <c r="D279" s="236"/>
      <c r="E279" s="235"/>
      <c r="F279" s="236"/>
      <c r="G279" s="236"/>
      <c r="H279" s="236"/>
      <c r="I279" s="236"/>
      <c r="J279" s="236"/>
      <c r="K279" s="235"/>
    </row>
    <row r="280" spans="1:18" x14ac:dyDescent="0.35">
      <c r="A280" s="224"/>
      <c r="B280" s="236"/>
      <c r="C280" s="260"/>
      <c r="D280" s="236"/>
      <c r="E280" s="235"/>
      <c r="F280" s="236"/>
      <c r="G280" s="236"/>
      <c r="H280" s="236"/>
      <c r="I280" s="235"/>
      <c r="J280" s="235"/>
      <c r="K280" s="235"/>
    </row>
    <row r="281" spans="1:18" x14ac:dyDescent="0.35">
      <c r="A281" s="224"/>
      <c r="B281" s="236"/>
      <c r="C281" s="260"/>
      <c r="D281" s="236"/>
      <c r="E281" s="235"/>
      <c r="F281" s="236"/>
      <c r="G281" s="236"/>
      <c r="H281" s="236"/>
      <c r="I281" s="235"/>
      <c r="J281" s="235"/>
      <c r="K281" s="235"/>
    </row>
    <row r="282" spans="1:18" x14ac:dyDescent="0.35">
      <c r="A282" s="224"/>
      <c r="B282" s="236"/>
      <c r="C282" s="260"/>
      <c r="D282" s="236"/>
      <c r="E282" s="235"/>
      <c r="F282" s="236"/>
      <c r="G282" s="236"/>
      <c r="H282" s="236"/>
      <c r="I282" s="235"/>
      <c r="J282" s="235"/>
      <c r="K282" s="235"/>
    </row>
    <row r="283" spans="1:18" x14ac:dyDescent="0.35">
      <c r="A283" s="224"/>
      <c r="B283" s="236"/>
      <c r="C283" s="260"/>
      <c r="D283" s="236"/>
      <c r="E283" s="235"/>
      <c r="F283" s="236"/>
      <c r="G283" s="236"/>
      <c r="H283" s="236"/>
      <c r="I283" s="235"/>
      <c r="J283" s="235"/>
      <c r="K283" s="235"/>
    </row>
    <row r="284" spans="1:18" x14ac:dyDescent="0.35">
      <c r="A284" s="224"/>
      <c r="B284" s="236"/>
      <c r="C284" s="260"/>
      <c r="D284" s="236"/>
      <c r="E284" s="235"/>
      <c r="F284" s="236"/>
      <c r="G284" s="236"/>
      <c r="H284" s="235"/>
      <c r="I284" s="235"/>
      <c r="J284" s="235"/>
      <c r="K284" s="235"/>
    </row>
    <row r="285" spans="1:18" x14ac:dyDescent="0.35">
      <c r="A285" s="224"/>
      <c r="B285" s="236"/>
      <c r="C285" s="260"/>
      <c r="D285" s="236"/>
      <c r="E285" s="235"/>
      <c r="F285" s="236"/>
      <c r="G285" s="236"/>
      <c r="H285" s="236"/>
      <c r="I285" s="236"/>
      <c r="J285" s="236"/>
      <c r="K285" s="235"/>
    </row>
    <row r="286" spans="1:18" x14ac:dyDescent="0.35">
      <c r="A286" s="224"/>
      <c r="B286" s="236"/>
      <c r="C286" s="260"/>
      <c r="D286" s="236"/>
      <c r="E286" s="235"/>
      <c r="F286" s="236"/>
      <c r="G286" s="236"/>
      <c r="H286" s="236"/>
      <c r="I286" s="235"/>
      <c r="J286" s="235"/>
      <c r="K286" s="235"/>
    </row>
    <row r="287" spans="1:18" x14ac:dyDescent="0.35">
      <c r="A287" s="224"/>
      <c r="B287" s="236"/>
      <c r="C287" s="260"/>
      <c r="D287" s="236"/>
      <c r="E287" s="235"/>
      <c r="F287" s="236"/>
      <c r="G287" s="236"/>
      <c r="H287" s="235"/>
      <c r="I287" s="235"/>
      <c r="J287" s="235"/>
      <c r="K287" s="235"/>
    </row>
  </sheetData>
  <sheetProtection password="CAC7" sheet="1" objects="1" scenarios="1" selectLockedCells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23</vt:i4>
      </vt:variant>
    </vt:vector>
  </HeadingPairs>
  <TitlesOfParts>
    <vt:vector size="32" baseType="lpstr">
      <vt:lpstr>Overallresults</vt:lpstr>
      <vt:lpstr>Under13Girls</vt:lpstr>
      <vt:lpstr>Under15Girls</vt:lpstr>
      <vt:lpstr>Under17Women</vt:lpstr>
      <vt:lpstr>Under13Boys</vt:lpstr>
      <vt:lpstr>Under15Boys</vt:lpstr>
      <vt:lpstr>Under17Men</vt:lpstr>
      <vt:lpstr>Non-scorers</vt:lpstr>
      <vt:lpstr>Decsheets</vt:lpstr>
      <vt:lpstr>club</vt:lpstr>
      <vt:lpstr>Decsheets!Print_Area</vt:lpstr>
      <vt:lpstr>'Non-scorers'!Print_Area</vt:lpstr>
      <vt:lpstr>Overallresults!Print_Area</vt:lpstr>
      <vt:lpstr>Under13Boys!Print_Area</vt:lpstr>
      <vt:lpstr>Under13Girls!Print_Area</vt:lpstr>
      <vt:lpstr>Under15Boys!Print_Area</vt:lpstr>
      <vt:lpstr>Under15Girls!Print_Area</vt:lpstr>
      <vt:lpstr>Under17Men!Print_Area</vt:lpstr>
      <vt:lpstr>Under17Women!Print_Area</vt:lpstr>
      <vt:lpstr>SWA</vt:lpstr>
      <vt:lpstr>SWB</vt:lpstr>
      <vt:lpstr>U13BA</vt:lpstr>
      <vt:lpstr>U13BB</vt:lpstr>
      <vt:lpstr>U13GA</vt:lpstr>
      <vt:lpstr>U13GB</vt:lpstr>
      <vt:lpstr>U15_Boys</vt:lpstr>
      <vt:lpstr>U15BA</vt:lpstr>
      <vt:lpstr>U15BB</vt:lpstr>
      <vt:lpstr>U15GA</vt:lpstr>
      <vt:lpstr>U15GB</vt:lpstr>
      <vt:lpstr>U17MA</vt:lpstr>
      <vt:lpstr>U17MB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Eastern young athletes league 2020 v1</dc:title>
  <dc:creator>Noel</dc:creator>
  <cp:lastModifiedBy>Steve Bowran</cp:lastModifiedBy>
  <cp:lastPrinted>2021-09-13T23:09:15Z</cp:lastPrinted>
  <dcterms:created xsi:type="dcterms:W3CDTF">2012-10-08T13:57:45Z</dcterms:created>
  <dcterms:modified xsi:type="dcterms:W3CDTF">2021-09-15T21:44:30Z</dcterms:modified>
</cp:coreProperties>
</file>